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4b5081a54ce0926e/Documents/Range IQ/Contracts - NB2/Outputs/Current Feedbase Templates and Supporting Docs/"/>
    </mc:Choice>
  </mc:AlternateContent>
  <xr:revisionPtr revIDLastSave="1415" documentId="8_{BFADD497-77D1-41D4-874A-A10613908703}" xr6:coauthVersionLast="47" xr6:coauthVersionMax="47" xr10:uidLastSave="{B06F3EC9-BB0F-4635-BF97-2A4CC0F137CC}"/>
  <bookViews>
    <workbookView xWindow="1290" yWindow="-110" windowWidth="20420" windowHeight="14620" tabRatio="830" xr2:uid="{004A5910-5DB1-43AF-851D-4A9830B8F79D}"/>
  </bookViews>
  <sheets>
    <sheet name="Start Here!" sheetId="8" r:id="rId1"/>
    <sheet name="Baseline Paddock Data" sheetId="2" r:id="rId2"/>
    <sheet name="Enter Head to Work Out AE" sheetId="9" r:id="rId3"/>
    <sheet name="Kilograms DM per hectare method" sheetId="3" r:id="rId4"/>
    <sheet name="Stock days per hectare method" sheetId="4" r:id="rId5"/>
    <sheet name="Annual Performance Report" sheetId="6" r:id="rId6"/>
    <sheet name="Paddock Data Tally Sheet" sheetId="10" r:id="rId7"/>
  </sheets>
  <definedNames>
    <definedName name="_xlnm.Print_Area" localSheetId="5">'Annual Performance Report'!$A$2:$L$1048576</definedName>
    <definedName name="_xlnm.Print_Area" localSheetId="6">'Paddock Data Tally Sheet'!$B$4:$R$200</definedName>
    <definedName name="_xlnm.Print_Area" localSheetId="0">'Start Here!'!$A:$R</definedName>
    <definedName name="_xlnm.Print_Titles" localSheetId="6">'Paddock Data Tally Sheet'!$4:$4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2" l="1"/>
  <c r="T11" i="4"/>
  <c r="T12" i="4"/>
  <c r="T13"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AU11" i="4"/>
  <c r="AU12" i="4"/>
  <c r="AU13" i="4"/>
  <c r="AU15" i="4"/>
  <c r="AU16" i="4"/>
  <c r="AU17" i="4"/>
  <c r="AU18" i="4"/>
  <c r="AU19" i="4"/>
  <c r="AU20" i="4"/>
  <c r="AU21" i="4"/>
  <c r="AU22" i="4"/>
  <c r="AU23" i="4"/>
  <c r="AU24" i="4"/>
  <c r="AU25" i="4"/>
  <c r="AU26" i="4"/>
  <c r="AU27" i="4"/>
  <c r="AU28" i="4"/>
  <c r="AU29" i="4"/>
  <c r="AU30" i="4"/>
  <c r="AU31" i="4"/>
  <c r="AU32" i="4"/>
  <c r="AU33" i="4"/>
  <c r="AU34" i="4"/>
  <c r="AU35" i="4"/>
  <c r="AU36" i="4"/>
  <c r="AU37" i="4"/>
  <c r="AU38" i="4"/>
  <c r="AU39" i="4"/>
  <c r="AU40" i="4"/>
  <c r="AU41" i="4"/>
  <c r="AU42" i="4"/>
  <c r="AU43" i="4"/>
  <c r="AU44" i="4"/>
  <c r="AU45" i="4"/>
  <c r="AU46" i="4"/>
  <c r="AU47" i="4"/>
  <c r="AU48" i="4"/>
  <c r="AU49" i="4"/>
  <c r="AU50" i="4"/>
  <c r="AU51" i="4"/>
  <c r="AU52" i="4"/>
  <c r="AU53" i="4"/>
  <c r="AU54" i="4"/>
  <c r="AU55" i="4"/>
  <c r="AU56" i="4"/>
  <c r="AU57" i="4"/>
  <c r="AU58" i="4"/>
  <c r="AU59" i="4"/>
  <c r="AU60" i="4"/>
  <c r="AU61" i="4"/>
  <c r="AU62" i="4"/>
  <c r="AU63" i="4"/>
  <c r="AU64" i="4"/>
  <c r="AU65" i="4"/>
  <c r="AU66" i="4"/>
  <c r="AU67" i="4"/>
  <c r="AU68" i="4"/>
  <c r="AU69" i="4"/>
  <c r="AU70" i="4"/>
  <c r="AU71" i="4"/>
  <c r="AU72" i="4"/>
  <c r="AU73" i="4"/>
  <c r="AU74" i="4"/>
  <c r="AU75" i="4"/>
  <c r="AU76" i="4"/>
  <c r="AU77" i="4"/>
  <c r="AU78" i="4"/>
  <c r="AU79" i="4"/>
  <c r="AU80" i="4"/>
  <c r="AU81" i="4"/>
  <c r="AU82" i="4"/>
  <c r="AU83" i="4"/>
  <c r="AU84" i="4"/>
  <c r="AU85" i="4"/>
  <c r="AU86" i="4"/>
  <c r="AU87" i="4"/>
  <c r="AU88" i="4"/>
  <c r="AU89" i="4"/>
  <c r="AU90" i="4"/>
  <c r="AU91" i="4"/>
  <c r="AU92" i="4"/>
  <c r="AU93" i="4"/>
  <c r="AU94" i="4"/>
  <c r="AU95" i="4"/>
  <c r="AU96" i="4"/>
  <c r="AU97" i="4"/>
  <c r="AU98" i="4"/>
  <c r="AU99" i="4"/>
  <c r="AU100" i="4"/>
  <c r="AU101" i="4"/>
  <c r="AU102" i="4"/>
  <c r="AU103" i="4"/>
  <c r="AU104" i="4"/>
  <c r="AU105" i="4"/>
  <c r="AU106" i="4"/>
  <c r="AU107" i="4"/>
  <c r="AU108" i="4"/>
  <c r="AU109" i="4"/>
  <c r="AU110" i="4"/>
  <c r="AU111" i="4"/>
  <c r="AU112" i="4"/>
  <c r="AU113" i="4"/>
  <c r="AU114" i="4"/>
  <c r="AU115" i="4"/>
  <c r="AU116" i="4"/>
  <c r="AU117" i="4"/>
  <c r="AU118" i="4"/>
  <c r="AU119" i="4"/>
  <c r="AU120" i="4"/>
  <c r="AU121" i="4"/>
  <c r="AU122" i="4"/>
  <c r="AU123" i="4"/>
  <c r="AU124" i="4"/>
  <c r="AU125" i="4"/>
  <c r="AU126" i="4"/>
  <c r="AU127" i="4"/>
  <c r="AU128" i="4"/>
  <c r="AU129" i="4"/>
  <c r="AU130" i="4"/>
  <c r="AU131" i="4"/>
  <c r="AU132" i="4"/>
  <c r="AU133" i="4"/>
  <c r="AU134" i="4"/>
  <c r="AU135" i="4"/>
  <c r="AU136" i="4"/>
  <c r="AU137" i="4"/>
  <c r="AU138" i="4"/>
  <c r="AU139" i="4"/>
  <c r="AU140" i="4"/>
  <c r="AU141" i="4"/>
  <c r="AU142" i="4"/>
  <c r="AU143" i="4"/>
  <c r="AU144" i="4"/>
  <c r="AU145" i="4"/>
  <c r="AU146" i="4"/>
  <c r="AU147" i="4"/>
  <c r="AU148" i="4"/>
  <c r="AU149" i="4"/>
  <c r="AU150" i="4"/>
  <c r="AU151" i="4"/>
  <c r="AU152" i="4"/>
  <c r="AU153" i="4"/>
  <c r="AU154" i="4"/>
  <c r="AU155" i="4"/>
  <c r="AU156" i="4"/>
  <c r="AU157" i="4"/>
  <c r="AU158" i="4"/>
  <c r="AU159" i="4"/>
  <c r="AU160" i="4"/>
  <c r="AU161" i="4"/>
  <c r="AU162" i="4"/>
  <c r="AU163" i="4"/>
  <c r="AU164" i="4"/>
  <c r="AU165" i="4"/>
  <c r="AU166" i="4"/>
  <c r="AU167" i="4"/>
  <c r="AU168" i="4"/>
  <c r="AU169" i="4"/>
  <c r="AU170" i="4"/>
  <c r="AU171" i="4"/>
  <c r="AU172" i="4"/>
  <c r="AU173" i="4"/>
  <c r="AU174" i="4"/>
  <c r="AU175" i="4"/>
  <c r="AU176" i="4"/>
  <c r="AU177" i="4"/>
  <c r="AU178" i="4"/>
  <c r="AU179" i="4"/>
  <c r="AU180" i="4"/>
  <c r="AU181" i="4"/>
  <c r="AU182" i="4"/>
  <c r="AU183" i="4"/>
  <c r="AU184" i="4"/>
  <c r="AU185" i="4"/>
  <c r="AU186" i="4"/>
  <c r="AU187" i="4"/>
  <c r="AU188" i="4"/>
  <c r="AU189" i="4"/>
  <c r="AU190" i="4"/>
  <c r="AU191" i="4"/>
  <c r="AU192" i="4"/>
  <c r="AU193" i="4"/>
  <c r="AU194" i="4"/>
  <c r="AU195" i="4"/>
  <c r="AU196" i="4"/>
  <c r="AU197" i="4"/>
  <c r="AU198" i="4"/>
  <c r="AU199" i="4"/>
  <c r="AU200" i="4"/>
  <c r="AU201" i="4"/>
  <c r="AU202" i="4"/>
  <c r="AU203" i="4"/>
  <c r="AU204" i="4"/>
  <c r="AG11" i="4"/>
  <c r="AG12" i="4"/>
  <c r="AG13" i="4"/>
  <c r="AG15" i="4"/>
  <c r="AG16" i="4"/>
  <c r="AG17" i="4"/>
  <c r="AG18"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67" i="4"/>
  <c r="AG68" i="4"/>
  <c r="AG69" i="4"/>
  <c r="AG70" i="4"/>
  <c r="AG71" i="4"/>
  <c r="AG72" i="4"/>
  <c r="AG73" i="4"/>
  <c r="AG74" i="4"/>
  <c r="AG75" i="4"/>
  <c r="AG76" i="4"/>
  <c r="AG77" i="4"/>
  <c r="AG78" i="4"/>
  <c r="AG79" i="4"/>
  <c r="AG80" i="4"/>
  <c r="AG81" i="4"/>
  <c r="AG82" i="4"/>
  <c r="AG83" i="4"/>
  <c r="AG84" i="4"/>
  <c r="AG85" i="4"/>
  <c r="AG86" i="4"/>
  <c r="AG87" i="4"/>
  <c r="AG88" i="4"/>
  <c r="AG89" i="4"/>
  <c r="AG90" i="4"/>
  <c r="AG91" i="4"/>
  <c r="AG92" i="4"/>
  <c r="AG93" i="4"/>
  <c r="AG94" i="4"/>
  <c r="AG95" i="4"/>
  <c r="AG96" i="4"/>
  <c r="AG97" i="4"/>
  <c r="AG98" i="4"/>
  <c r="AG99" i="4"/>
  <c r="AG100" i="4"/>
  <c r="AG101" i="4"/>
  <c r="AG102" i="4"/>
  <c r="AG103" i="4"/>
  <c r="AG104" i="4"/>
  <c r="AG105"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29"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3"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S11" i="4"/>
  <c r="S12" i="4"/>
  <c r="S13"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W11" i="3"/>
  <c r="W12" i="3"/>
  <c r="W13"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W160" i="3"/>
  <c r="W161" i="3"/>
  <c r="W162" i="3"/>
  <c r="W163" i="3"/>
  <c r="W164" i="3"/>
  <c r="W165" i="3"/>
  <c r="W166" i="3"/>
  <c r="W167" i="3"/>
  <c r="W168" i="3"/>
  <c r="W169" i="3"/>
  <c r="W170" i="3"/>
  <c r="W171" i="3"/>
  <c r="W172" i="3"/>
  <c r="W173" i="3"/>
  <c r="W174" i="3"/>
  <c r="W175" i="3"/>
  <c r="W176" i="3"/>
  <c r="W177" i="3"/>
  <c r="W178" i="3"/>
  <c r="W179" i="3"/>
  <c r="W180" i="3"/>
  <c r="W181" i="3"/>
  <c r="W182" i="3"/>
  <c r="W183" i="3"/>
  <c r="W184" i="3"/>
  <c r="W185" i="3"/>
  <c r="W186" i="3"/>
  <c r="W187" i="3"/>
  <c r="W188" i="3"/>
  <c r="W189" i="3"/>
  <c r="W190" i="3"/>
  <c r="W191" i="3"/>
  <c r="W192" i="3"/>
  <c r="W193" i="3"/>
  <c r="W194" i="3"/>
  <c r="W195" i="3"/>
  <c r="W196" i="3"/>
  <c r="W197" i="3"/>
  <c r="W198" i="3"/>
  <c r="W199" i="3"/>
  <c r="W200" i="3"/>
  <c r="W201" i="3"/>
  <c r="W202" i="3"/>
  <c r="W203" i="3"/>
  <c r="W204" i="3"/>
  <c r="AM11" i="3"/>
  <c r="AM12" i="3"/>
  <c r="AM13"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BC11" i="3"/>
  <c r="BC12" i="3"/>
  <c r="BC13"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103" i="3"/>
  <c r="BC104" i="3"/>
  <c r="BC105" i="3"/>
  <c r="BC106" i="3"/>
  <c r="BC107" i="3"/>
  <c r="BC108" i="3"/>
  <c r="BC109" i="3"/>
  <c r="BC110" i="3"/>
  <c r="BC111" i="3"/>
  <c r="BC112" i="3"/>
  <c r="BC113" i="3"/>
  <c r="BC114" i="3"/>
  <c r="BC115" i="3"/>
  <c r="BC116" i="3"/>
  <c r="BC117" i="3"/>
  <c r="BC118" i="3"/>
  <c r="BC119" i="3"/>
  <c r="BC120" i="3"/>
  <c r="BC121" i="3"/>
  <c r="BC122" i="3"/>
  <c r="BC123" i="3"/>
  <c r="BC124" i="3"/>
  <c r="BC125" i="3"/>
  <c r="BC126" i="3"/>
  <c r="BC127" i="3"/>
  <c r="BC128" i="3"/>
  <c r="BC129" i="3"/>
  <c r="BC130" i="3"/>
  <c r="BC131" i="3"/>
  <c r="BC132" i="3"/>
  <c r="BC133" i="3"/>
  <c r="BC134" i="3"/>
  <c r="BC135" i="3"/>
  <c r="BC136" i="3"/>
  <c r="BC137" i="3"/>
  <c r="BC138" i="3"/>
  <c r="BC139" i="3"/>
  <c r="BC140" i="3"/>
  <c r="BC141" i="3"/>
  <c r="BC142" i="3"/>
  <c r="BC143" i="3"/>
  <c r="BC144" i="3"/>
  <c r="BC145" i="3"/>
  <c r="BC146" i="3"/>
  <c r="BC147" i="3"/>
  <c r="BC148" i="3"/>
  <c r="BC149" i="3"/>
  <c r="BC150" i="3"/>
  <c r="BC151" i="3"/>
  <c r="BC152" i="3"/>
  <c r="BC153" i="3"/>
  <c r="BC154" i="3"/>
  <c r="BC155" i="3"/>
  <c r="BC156" i="3"/>
  <c r="BC157" i="3"/>
  <c r="BC158" i="3"/>
  <c r="BC159" i="3"/>
  <c r="BC160" i="3"/>
  <c r="BC161" i="3"/>
  <c r="BC162" i="3"/>
  <c r="BC163" i="3"/>
  <c r="BC164" i="3"/>
  <c r="BC165" i="3"/>
  <c r="BC166" i="3"/>
  <c r="BC167" i="3"/>
  <c r="BC168" i="3"/>
  <c r="BC169" i="3"/>
  <c r="BC170" i="3"/>
  <c r="BC171" i="3"/>
  <c r="BC172" i="3"/>
  <c r="BC173" i="3"/>
  <c r="BC174" i="3"/>
  <c r="BC175" i="3"/>
  <c r="BC176" i="3"/>
  <c r="BC177" i="3"/>
  <c r="BC178" i="3"/>
  <c r="BC179" i="3"/>
  <c r="BC180" i="3"/>
  <c r="BC181" i="3"/>
  <c r="BC182" i="3"/>
  <c r="BC183" i="3"/>
  <c r="BC184" i="3"/>
  <c r="BC185" i="3"/>
  <c r="BC186" i="3"/>
  <c r="BC187" i="3"/>
  <c r="BC188" i="3"/>
  <c r="BC189" i="3"/>
  <c r="BC190" i="3"/>
  <c r="BC191" i="3"/>
  <c r="BC192" i="3"/>
  <c r="BC193" i="3"/>
  <c r="BC194" i="3"/>
  <c r="BC195" i="3"/>
  <c r="BC196" i="3"/>
  <c r="BC197" i="3"/>
  <c r="BC198" i="3"/>
  <c r="BC199" i="3"/>
  <c r="BC200" i="3"/>
  <c r="BC201" i="3"/>
  <c r="BC202" i="3"/>
  <c r="BC203" i="3"/>
  <c r="BC204" i="3"/>
  <c r="AV11" i="4"/>
  <c r="AV12" i="4"/>
  <c r="AV13" i="4"/>
  <c r="AV14" i="4"/>
  <c r="AV15" i="4"/>
  <c r="AV16" i="4"/>
  <c r="AV17" i="4"/>
  <c r="AV18" i="4"/>
  <c r="AV19" i="4"/>
  <c r="AV20" i="4"/>
  <c r="AV21" i="4"/>
  <c r="AV22" i="4"/>
  <c r="AV23" i="4"/>
  <c r="AV24" i="4"/>
  <c r="AV25" i="4"/>
  <c r="AV26" i="4"/>
  <c r="AV27" i="4"/>
  <c r="AV28" i="4"/>
  <c r="AV29" i="4"/>
  <c r="AV30" i="4"/>
  <c r="AV31" i="4"/>
  <c r="AV32" i="4"/>
  <c r="AV33" i="4"/>
  <c r="AV34" i="4"/>
  <c r="AV35" i="4"/>
  <c r="AV36" i="4"/>
  <c r="AV37" i="4"/>
  <c r="AV38" i="4"/>
  <c r="AV39" i="4"/>
  <c r="AV40" i="4"/>
  <c r="AV41" i="4"/>
  <c r="AV42" i="4"/>
  <c r="AV43" i="4"/>
  <c r="AV44" i="4"/>
  <c r="AV45" i="4"/>
  <c r="AV46" i="4"/>
  <c r="AV47" i="4"/>
  <c r="AV48" i="4"/>
  <c r="AV49" i="4"/>
  <c r="AV50" i="4"/>
  <c r="AV51" i="4"/>
  <c r="AV52" i="4"/>
  <c r="AV53" i="4"/>
  <c r="AV54" i="4"/>
  <c r="AV55" i="4"/>
  <c r="AV56" i="4"/>
  <c r="AV57" i="4"/>
  <c r="AV58" i="4"/>
  <c r="AV59" i="4"/>
  <c r="AV60" i="4"/>
  <c r="AV61" i="4"/>
  <c r="AV62" i="4"/>
  <c r="AV63" i="4"/>
  <c r="AV64" i="4"/>
  <c r="AV65" i="4"/>
  <c r="AV66" i="4"/>
  <c r="AV67" i="4"/>
  <c r="AV68" i="4"/>
  <c r="AV69" i="4"/>
  <c r="AV70" i="4"/>
  <c r="AV71" i="4"/>
  <c r="AV72" i="4"/>
  <c r="AV73" i="4"/>
  <c r="AV74" i="4"/>
  <c r="AV75" i="4"/>
  <c r="AV76" i="4"/>
  <c r="AV77" i="4"/>
  <c r="AV78" i="4"/>
  <c r="AV79" i="4"/>
  <c r="AV80" i="4"/>
  <c r="AV81" i="4"/>
  <c r="AV82" i="4"/>
  <c r="AV83" i="4"/>
  <c r="AV84" i="4"/>
  <c r="AV85" i="4"/>
  <c r="AV86" i="4"/>
  <c r="AV87" i="4"/>
  <c r="AV88" i="4"/>
  <c r="AV89" i="4"/>
  <c r="AV90" i="4"/>
  <c r="AV91" i="4"/>
  <c r="AV92" i="4"/>
  <c r="AV93" i="4"/>
  <c r="AV94" i="4"/>
  <c r="AV95" i="4"/>
  <c r="AV96" i="4"/>
  <c r="AV97" i="4"/>
  <c r="AV98" i="4"/>
  <c r="AV99" i="4"/>
  <c r="AV100" i="4"/>
  <c r="AV101" i="4"/>
  <c r="AV102" i="4"/>
  <c r="AV103" i="4"/>
  <c r="AV104" i="4"/>
  <c r="AV105" i="4"/>
  <c r="AV106" i="4"/>
  <c r="AV107" i="4"/>
  <c r="AV108" i="4"/>
  <c r="AV109" i="4"/>
  <c r="AV110" i="4"/>
  <c r="AV111" i="4"/>
  <c r="AV112" i="4"/>
  <c r="AV113" i="4"/>
  <c r="AV114" i="4"/>
  <c r="AV115" i="4"/>
  <c r="AV116" i="4"/>
  <c r="AV117" i="4"/>
  <c r="AV118" i="4"/>
  <c r="AV119" i="4"/>
  <c r="AV120" i="4"/>
  <c r="AV121" i="4"/>
  <c r="AV122" i="4"/>
  <c r="AV123" i="4"/>
  <c r="AV124" i="4"/>
  <c r="AV125" i="4"/>
  <c r="AV126" i="4"/>
  <c r="AV127" i="4"/>
  <c r="AV128" i="4"/>
  <c r="AV129" i="4"/>
  <c r="AV130" i="4"/>
  <c r="AV131" i="4"/>
  <c r="AV132" i="4"/>
  <c r="AV133" i="4"/>
  <c r="AV134" i="4"/>
  <c r="AV135" i="4"/>
  <c r="AV136" i="4"/>
  <c r="AV137" i="4"/>
  <c r="AV138" i="4"/>
  <c r="AV139" i="4"/>
  <c r="AV140" i="4"/>
  <c r="AV141" i="4"/>
  <c r="AV142" i="4"/>
  <c r="AV143" i="4"/>
  <c r="AV144" i="4"/>
  <c r="AV145" i="4"/>
  <c r="AV146" i="4"/>
  <c r="AV147" i="4"/>
  <c r="AV148" i="4"/>
  <c r="AV149" i="4"/>
  <c r="AV150" i="4"/>
  <c r="AV151" i="4"/>
  <c r="AV152" i="4"/>
  <c r="AV153" i="4"/>
  <c r="AV154" i="4"/>
  <c r="AV155" i="4"/>
  <c r="AV156" i="4"/>
  <c r="AV157" i="4"/>
  <c r="AV158" i="4"/>
  <c r="AV159" i="4"/>
  <c r="AV160" i="4"/>
  <c r="AV161" i="4"/>
  <c r="AV162" i="4"/>
  <c r="AV163" i="4"/>
  <c r="AV164" i="4"/>
  <c r="AV165" i="4"/>
  <c r="AV166" i="4"/>
  <c r="AV167" i="4"/>
  <c r="AV168" i="4"/>
  <c r="AV169" i="4"/>
  <c r="AV170" i="4"/>
  <c r="AV171" i="4"/>
  <c r="AV172" i="4"/>
  <c r="AV173" i="4"/>
  <c r="AV174" i="4"/>
  <c r="AV175" i="4"/>
  <c r="AV176" i="4"/>
  <c r="AV177" i="4"/>
  <c r="AV178" i="4"/>
  <c r="AV179" i="4"/>
  <c r="AV180" i="4"/>
  <c r="AV181" i="4"/>
  <c r="AV182" i="4"/>
  <c r="AV183" i="4"/>
  <c r="AV184" i="4"/>
  <c r="AV185" i="4"/>
  <c r="AV186" i="4"/>
  <c r="AV187" i="4"/>
  <c r="AV188" i="4"/>
  <c r="AV189" i="4"/>
  <c r="AV190" i="4"/>
  <c r="AV191" i="4"/>
  <c r="AV192" i="4"/>
  <c r="AV193" i="4"/>
  <c r="AV194" i="4"/>
  <c r="AV195" i="4"/>
  <c r="AV196" i="4"/>
  <c r="AV197" i="4"/>
  <c r="AV198" i="4"/>
  <c r="AV199" i="4"/>
  <c r="AV200" i="4"/>
  <c r="AV201" i="4"/>
  <c r="AV202" i="4"/>
  <c r="AV203" i="4"/>
  <c r="AV204" i="4"/>
  <c r="AH11" i="4"/>
  <c r="AH12" i="4"/>
  <c r="AH13" i="4"/>
  <c r="AH14" i="4"/>
  <c r="AH15" i="4"/>
  <c r="AH16" i="4"/>
  <c r="AH17" i="4"/>
  <c r="AH18" i="4"/>
  <c r="AH19" i="4"/>
  <c r="AH20" i="4"/>
  <c r="AH21" i="4"/>
  <c r="AH22" i="4"/>
  <c r="AH23" i="4"/>
  <c r="AH24" i="4"/>
  <c r="AH25" i="4"/>
  <c r="AH26" i="4"/>
  <c r="AH27" i="4"/>
  <c r="AH28" i="4"/>
  <c r="AH29" i="4"/>
  <c r="AH30" i="4"/>
  <c r="AH31" i="4"/>
  <c r="AH32" i="4"/>
  <c r="AH33" i="4"/>
  <c r="AH34" i="4"/>
  <c r="AH35" i="4"/>
  <c r="AH36" i="4"/>
  <c r="AH37" i="4"/>
  <c r="AH38" i="4"/>
  <c r="AH39" i="4"/>
  <c r="AH40" i="4"/>
  <c r="AH41" i="4"/>
  <c r="AH42" i="4"/>
  <c r="AH43" i="4"/>
  <c r="AH44" i="4"/>
  <c r="AH45" i="4"/>
  <c r="AH46" i="4"/>
  <c r="AH47" i="4"/>
  <c r="AH48" i="4"/>
  <c r="AH49" i="4"/>
  <c r="AH50" i="4"/>
  <c r="AH51" i="4"/>
  <c r="AH52" i="4"/>
  <c r="AH53" i="4"/>
  <c r="AH54" i="4"/>
  <c r="AH55" i="4"/>
  <c r="AH56" i="4"/>
  <c r="AH57" i="4"/>
  <c r="AH58" i="4"/>
  <c r="AH59" i="4"/>
  <c r="AH60" i="4"/>
  <c r="AH61" i="4"/>
  <c r="AH62" i="4"/>
  <c r="AH63" i="4"/>
  <c r="AH64" i="4"/>
  <c r="AH65" i="4"/>
  <c r="AH66" i="4"/>
  <c r="AH67" i="4"/>
  <c r="AH68" i="4"/>
  <c r="AH69" i="4"/>
  <c r="AH70" i="4"/>
  <c r="AH71" i="4"/>
  <c r="AH72" i="4"/>
  <c r="AH73" i="4"/>
  <c r="AH74" i="4"/>
  <c r="AH75" i="4"/>
  <c r="AH76" i="4"/>
  <c r="AH77" i="4"/>
  <c r="AH78" i="4"/>
  <c r="AH79" i="4"/>
  <c r="AH80" i="4"/>
  <c r="AH81" i="4"/>
  <c r="AH82" i="4"/>
  <c r="AH83" i="4"/>
  <c r="AH84" i="4"/>
  <c r="AH85" i="4"/>
  <c r="AH86" i="4"/>
  <c r="AH87" i="4"/>
  <c r="AH88" i="4"/>
  <c r="AH89" i="4"/>
  <c r="AH90" i="4"/>
  <c r="AH91" i="4"/>
  <c r="AH92" i="4"/>
  <c r="AH93" i="4"/>
  <c r="AH94" i="4"/>
  <c r="AH95" i="4"/>
  <c r="AH96" i="4"/>
  <c r="AH97" i="4"/>
  <c r="AH98" i="4"/>
  <c r="AH99" i="4"/>
  <c r="AH100" i="4"/>
  <c r="AH10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129" i="4"/>
  <c r="AH130" i="4"/>
  <c r="AH131" i="4"/>
  <c r="AH132" i="4"/>
  <c r="AH133" i="4"/>
  <c r="AH134" i="4"/>
  <c r="AH135" i="4"/>
  <c r="AH136" i="4"/>
  <c r="AH137" i="4"/>
  <c r="AH138" i="4"/>
  <c r="AH139" i="4"/>
  <c r="AH140" i="4"/>
  <c r="AH141" i="4"/>
  <c r="AH142" i="4"/>
  <c r="AH143" i="4"/>
  <c r="AH144" i="4"/>
  <c r="AH145" i="4"/>
  <c r="AH146" i="4"/>
  <c r="AH147" i="4"/>
  <c r="AH148" i="4"/>
  <c r="AH149" i="4"/>
  <c r="AH150" i="4"/>
  <c r="AH151" i="4"/>
  <c r="AH152" i="4"/>
  <c r="AH153" i="4"/>
  <c r="AH154" i="4"/>
  <c r="AH155" i="4"/>
  <c r="AH156" i="4"/>
  <c r="AH157" i="4"/>
  <c r="AH158" i="4"/>
  <c r="AH159" i="4"/>
  <c r="AH160" i="4"/>
  <c r="AH161" i="4"/>
  <c r="AH162" i="4"/>
  <c r="AH163" i="4"/>
  <c r="AH164" i="4"/>
  <c r="AH165" i="4"/>
  <c r="AH166" i="4"/>
  <c r="AH167" i="4"/>
  <c r="AH168" i="4"/>
  <c r="AH169" i="4"/>
  <c r="AH170" i="4"/>
  <c r="AH171" i="4"/>
  <c r="AH172" i="4"/>
  <c r="AH173" i="4"/>
  <c r="AH174" i="4"/>
  <c r="AH175" i="4"/>
  <c r="AH176" i="4"/>
  <c r="AH177" i="4"/>
  <c r="AH178" i="4"/>
  <c r="AH179" i="4"/>
  <c r="AH180" i="4"/>
  <c r="AH181" i="4"/>
  <c r="AH182" i="4"/>
  <c r="AH183" i="4"/>
  <c r="AH184" i="4"/>
  <c r="AH185" i="4"/>
  <c r="AH186" i="4"/>
  <c r="AH187" i="4"/>
  <c r="AH188" i="4"/>
  <c r="AH189" i="4"/>
  <c r="AH190" i="4"/>
  <c r="AH191" i="4"/>
  <c r="AH192" i="4"/>
  <c r="AH193" i="4"/>
  <c r="AH194" i="4"/>
  <c r="AH195" i="4"/>
  <c r="AH196" i="4"/>
  <c r="AH197" i="4"/>
  <c r="AH198" i="4"/>
  <c r="AH199" i="4"/>
  <c r="AH200" i="4"/>
  <c r="AH201" i="4"/>
  <c r="AH202" i="4"/>
  <c r="AH203" i="4"/>
  <c r="AH204" i="4"/>
  <c r="AV9" i="4"/>
  <c r="AH9" i="4"/>
  <c r="T9" i="4"/>
  <c r="BD9" i="3"/>
  <c r="AN9" i="3"/>
  <c r="X9" i="3"/>
  <c r="C26" i="6" l="1"/>
  <c r="AI9" i="4"/>
  <c r="U9" i="4"/>
  <c r="G9" i="4"/>
  <c r="AO9" i="3"/>
  <c r="Y9" i="3"/>
  <c r="H9" i="3"/>
  <c r="U6" i="9" l="1"/>
  <c r="T6" i="9"/>
  <c r="S6" i="9"/>
  <c r="R6" i="9"/>
  <c r="Q6" i="9"/>
  <c r="P6" i="9"/>
  <c r="O6" i="9"/>
  <c r="N6" i="9"/>
  <c r="M6" i="9"/>
  <c r="L6" i="9"/>
  <c r="K6" i="9"/>
  <c r="J6" i="9"/>
  <c r="I6" i="9"/>
  <c r="H6" i="9"/>
  <c r="G6" i="9"/>
  <c r="F6" i="9"/>
  <c r="C25" i="6"/>
  <c r="AB9" i="3"/>
  <c r="AR9" i="3" s="1"/>
  <c r="S11" i="3" a="1"/>
  <c r="S11" i="3" s="1"/>
  <c r="S12" i="3" a="1"/>
  <c r="S12" i="3" s="1"/>
  <c r="S13" i="3" a="1"/>
  <c r="S13" i="3" s="1"/>
  <c r="S14" i="3" a="1"/>
  <c r="S14" i="3" s="1"/>
  <c r="S15" i="3" a="1"/>
  <c r="S15" i="3" s="1"/>
  <c r="S16" i="3" a="1"/>
  <c r="S16" i="3" s="1"/>
  <c r="S17" i="3" a="1"/>
  <c r="S17" i="3" s="1"/>
  <c r="S18" i="3" a="1"/>
  <c r="S18" i="3" s="1"/>
  <c r="S19" i="3" a="1"/>
  <c r="S19" i="3" s="1"/>
  <c r="S20" i="3" a="1"/>
  <c r="S20" i="3" s="1"/>
  <c r="S21" i="3" a="1"/>
  <c r="S21" i="3" s="1"/>
  <c r="S22" i="3" a="1"/>
  <c r="S22" i="3" s="1"/>
  <c r="S23" i="3" a="1"/>
  <c r="S23" i="3" s="1"/>
  <c r="S24" i="3" a="1"/>
  <c r="S24" i="3" s="1"/>
  <c r="S25" i="3" a="1"/>
  <c r="S25" i="3" s="1"/>
  <c r="S26" i="3" a="1"/>
  <c r="S26" i="3" s="1"/>
  <c r="S27" i="3" a="1"/>
  <c r="S27" i="3" s="1"/>
  <c r="S28" i="3" a="1"/>
  <c r="S28" i="3" s="1"/>
  <c r="S29" i="3" a="1"/>
  <c r="S29" i="3" s="1"/>
  <c r="S30" i="3" a="1"/>
  <c r="S30" i="3" s="1"/>
  <c r="S31" i="3" a="1"/>
  <c r="S31" i="3" s="1"/>
  <c r="S32" i="3" a="1"/>
  <c r="S32" i="3" s="1"/>
  <c r="S33" i="3" a="1"/>
  <c r="S33" i="3" s="1"/>
  <c r="S34" i="3" a="1"/>
  <c r="S34" i="3" s="1"/>
  <c r="S35" i="3" a="1"/>
  <c r="S35" i="3" s="1"/>
  <c r="S36" i="3" a="1"/>
  <c r="S36" i="3" s="1"/>
  <c r="S37" i="3" a="1"/>
  <c r="S37" i="3" s="1"/>
  <c r="S38" i="3" a="1"/>
  <c r="S38" i="3" s="1"/>
  <c r="S39" i="3" a="1"/>
  <c r="S39" i="3" s="1"/>
  <c r="S40" i="3" a="1"/>
  <c r="S40" i="3" s="1"/>
  <c r="S41" i="3" a="1"/>
  <c r="S41" i="3" s="1"/>
  <c r="S42" i="3" a="1"/>
  <c r="S42" i="3" s="1"/>
  <c r="S43" i="3" a="1"/>
  <c r="S43" i="3" s="1"/>
  <c r="S44" i="3" a="1"/>
  <c r="S44" i="3" s="1"/>
  <c r="S45" i="3" a="1"/>
  <c r="S45" i="3" s="1"/>
  <c r="S46" i="3" a="1"/>
  <c r="S46" i="3" s="1"/>
  <c r="S47" i="3" a="1"/>
  <c r="S47" i="3" s="1"/>
  <c r="S48" i="3" a="1"/>
  <c r="S48" i="3" s="1"/>
  <c r="S49" i="3" a="1"/>
  <c r="S49" i="3" s="1"/>
  <c r="S50" i="3" a="1"/>
  <c r="S50" i="3" s="1"/>
  <c r="S51" i="3" a="1"/>
  <c r="S51" i="3" s="1"/>
  <c r="S52" i="3" a="1"/>
  <c r="S52" i="3" s="1"/>
  <c r="S53" i="3" a="1"/>
  <c r="S53" i="3" s="1"/>
  <c r="S54" i="3" a="1"/>
  <c r="S54" i="3" s="1"/>
  <c r="S55" i="3" a="1"/>
  <c r="S55" i="3" s="1"/>
  <c r="S56" i="3" a="1"/>
  <c r="S56" i="3" s="1"/>
  <c r="S57" i="3" a="1"/>
  <c r="S57" i="3" s="1"/>
  <c r="S58" i="3" a="1"/>
  <c r="S58" i="3" s="1"/>
  <c r="S59" i="3" a="1"/>
  <c r="S59" i="3" s="1"/>
  <c r="S60" i="3" a="1"/>
  <c r="S60" i="3" s="1"/>
  <c r="S61" i="3" a="1"/>
  <c r="S61" i="3" s="1"/>
  <c r="S62" i="3" a="1"/>
  <c r="S62" i="3" s="1"/>
  <c r="S63" i="3" a="1"/>
  <c r="S63" i="3" s="1"/>
  <c r="S64" i="3" a="1"/>
  <c r="S64" i="3" s="1"/>
  <c r="S65" i="3" a="1"/>
  <c r="S65" i="3" s="1"/>
  <c r="S66" i="3" a="1"/>
  <c r="S66" i="3" s="1"/>
  <c r="S67" i="3" a="1"/>
  <c r="S67" i="3" s="1"/>
  <c r="S68" i="3" a="1"/>
  <c r="S68" i="3" s="1"/>
  <c r="S69" i="3" a="1"/>
  <c r="S69" i="3" s="1"/>
  <c r="S70" i="3" a="1"/>
  <c r="S70" i="3" s="1"/>
  <c r="S71" i="3" a="1"/>
  <c r="S71" i="3" s="1"/>
  <c r="S72" i="3" a="1"/>
  <c r="S72" i="3" s="1"/>
  <c r="S73" i="3" a="1"/>
  <c r="S73" i="3" s="1"/>
  <c r="S74" i="3" a="1"/>
  <c r="S74" i="3" s="1"/>
  <c r="S75" i="3" a="1"/>
  <c r="S75" i="3" s="1"/>
  <c r="S76" i="3" a="1"/>
  <c r="S76" i="3" s="1"/>
  <c r="S77" i="3" a="1"/>
  <c r="S77" i="3" s="1"/>
  <c r="S78" i="3" a="1"/>
  <c r="S78" i="3" s="1"/>
  <c r="S79" i="3" a="1"/>
  <c r="S79" i="3" s="1"/>
  <c r="S80" i="3" a="1"/>
  <c r="S80" i="3" s="1"/>
  <c r="S81" i="3" a="1"/>
  <c r="S81" i="3" s="1"/>
  <c r="S82" i="3" a="1"/>
  <c r="S82" i="3" s="1"/>
  <c r="S83" i="3" a="1"/>
  <c r="S83" i="3" s="1"/>
  <c r="S84" i="3" a="1"/>
  <c r="S84" i="3" s="1"/>
  <c r="S85" i="3" a="1"/>
  <c r="S85" i="3" s="1"/>
  <c r="S86" i="3" a="1"/>
  <c r="S86" i="3" s="1"/>
  <c r="S87" i="3" a="1"/>
  <c r="S87" i="3" s="1"/>
  <c r="S88" i="3" a="1"/>
  <c r="S88" i="3" s="1"/>
  <c r="S89" i="3" a="1"/>
  <c r="S89" i="3" s="1"/>
  <c r="S90" i="3" a="1"/>
  <c r="S90" i="3" s="1"/>
  <c r="S91" i="3" a="1"/>
  <c r="S91" i="3" s="1"/>
  <c r="S92" i="3" a="1"/>
  <c r="S92" i="3" s="1"/>
  <c r="S93" i="3" a="1"/>
  <c r="S93" i="3" s="1"/>
  <c r="S94" i="3" a="1"/>
  <c r="S94" i="3" s="1"/>
  <c r="S95" i="3" a="1"/>
  <c r="S95" i="3" s="1"/>
  <c r="S96" i="3" a="1"/>
  <c r="S96" i="3" s="1"/>
  <c r="S97" i="3" a="1"/>
  <c r="S97" i="3" s="1"/>
  <c r="S98" i="3" a="1"/>
  <c r="S98" i="3" s="1"/>
  <c r="S99" i="3" a="1"/>
  <c r="S99" i="3" s="1"/>
  <c r="S100" i="3" a="1"/>
  <c r="S100" i="3" s="1"/>
  <c r="S101" i="3" a="1"/>
  <c r="S101" i="3" s="1"/>
  <c r="S102" i="3" a="1"/>
  <c r="S102" i="3" s="1"/>
  <c r="S103" i="3" a="1"/>
  <c r="S103" i="3" s="1"/>
  <c r="S104" i="3" a="1"/>
  <c r="S104" i="3" s="1"/>
  <c r="S105" i="3" a="1"/>
  <c r="S105" i="3" s="1"/>
  <c r="S106" i="3" a="1"/>
  <c r="S106" i="3" s="1"/>
  <c r="S107" i="3" a="1"/>
  <c r="S107" i="3" s="1"/>
  <c r="S108" i="3" a="1"/>
  <c r="S108" i="3" s="1"/>
  <c r="S109" i="3" a="1"/>
  <c r="S109" i="3" s="1"/>
  <c r="S110" i="3" a="1"/>
  <c r="S110" i="3" s="1"/>
  <c r="S111" i="3" a="1"/>
  <c r="S111" i="3" s="1"/>
  <c r="S112" i="3" a="1"/>
  <c r="S112" i="3" s="1"/>
  <c r="S113" i="3" a="1"/>
  <c r="S113" i="3" s="1"/>
  <c r="S114" i="3" a="1"/>
  <c r="S114" i="3" s="1"/>
  <c r="S115" i="3" a="1"/>
  <c r="S115" i="3" s="1"/>
  <c r="S116" i="3" a="1"/>
  <c r="S116" i="3" s="1"/>
  <c r="S117" i="3" a="1"/>
  <c r="S117" i="3" s="1"/>
  <c r="S118" i="3" a="1"/>
  <c r="S118" i="3" s="1"/>
  <c r="S119" i="3" a="1"/>
  <c r="S119" i="3" s="1"/>
  <c r="S120" i="3" a="1"/>
  <c r="S120" i="3" s="1"/>
  <c r="S121" i="3" a="1"/>
  <c r="S121" i="3" s="1"/>
  <c r="S122" i="3" a="1"/>
  <c r="S122" i="3" s="1"/>
  <c r="S123" i="3" a="1"/>
  <c r="S123" i="3" s="1"/>
  <c r="S124" i="3" a="1"/>
  <c r="S124" i="3" s="1"/>
  <c r="S125" i="3" a="1"/>
  <c r="S125" i="3" s="1"/>
  <c r="S126" i="3" a="1"/>
  <c r="S126" i="3" s="1"/>
  <c r="S127" i="3" a="1"/>
  <c r="S127" i="3" s="1"/>
  <c r="S128" i="3" a="1"/>
  <c r="S128" i="3" s="1"/>
  <c r="S129" i="3" a="1"/>
  <c r="S129" i="3" s="1"/>
  <c r="S130" i="3" a="1"/>
  <c r="S130" i="3" s="1"/>
  <c r="S131" i="3" a="1"/>
  <c r="S131" i="3" s="1"/>
  <c r="S132" i="3" a="1"/>
  <c r="S132" i="3" s="1"/>
  <c r="S133" i="3" a="1"/>
  <c r="S133" i="3" s="1"/>
  <c r="S134" i="3" a="1"/>
  <c r="S134" i="3" s="1"/>
  <c r="S135" i="3" a="1"/>
  <c r="S135" i="3" s="1"/>
  <c r="S136" i="3" a="1"/>
  <c r="S136" i="3" s="1"/>
  <c r="S137" i="3" a="1"/>
  <c r="S137" i="3" s="1"/>
  <c r="S138" i="3" a="1"/>
  <c r="S138" i="3" s="1"/>
  <c r="S139" i="3" a="1"/>
  <c r="S139" i="3" s="1"/>
  <c r="S140" i="3" a="1"/>
  <c r="S140" i="3" s="1"/>
  <c r="S141" i="3" a="1"/>
  <c r="S141" i="3" s="1"/>
  <c r="S142" i="3" a="1"/>
  <c r="S142" i="3" s="1"/>
  <c r="S143" i="3" a="1"/>
  <c r="S143" i="3" s="1"/>
  <c r="S144" i="3" a="1"/>
  <c r="S144" i="3" s="1"/>
  <c r="S145" i="3" a="1"/>
  <c r="S145" i="3" s="1"/>
  <c r="S146" i="3" a="1"/>
  <c r="S146" i="3" s="1"/>
  <c r="S147" i="3" a="1"/>
  <c r="S147" i="3" s="1"/>
  <c r="S148" i="3" a="1"/>
  <c r="S148" i="3" s="1"/>
  <c r="S149" i="3" a="1"/>
  <c r="S149" i="3" s="1"/>
  <c r="S150" i="3" a="1"/>
  <c r="S150" i="3" s="1"/>
  <c r="S151" i="3" a="1"/>
  <c r="S151" i="3" s="1"/>
  <c r="S152" i="3" a="1"/>
  <c r="S152" i="3" s="1"/>
  <c r="S153" i="3" a="1"/>
  <c r="S153" i="3" s="1"/>
  <c r="S154" i="3" a="1"/>
  <c r="S154" i="3" s="1"/>
  <c r="S155" i="3" a="1"/>
  <c r="S155" i="3" s="1"/>
  <c r="S156" i="3" a="1"/>
  <c r="S156" i="3" s="1"/>
  <c r="S157" i="3" a="1"/>
  <c r="S157" i="3" s="1"/>
  <c r="S158" i="3" a="1"/>
  <c r="S158" i="3" s="1"/>
  <c r="S159" i="3" a="1"/>
  <c r="S159" i="3" s="1"/>
  <c r="S160" i="3" a="1"/>
  <c r="S160" i="3" s="1"/>
  <c r="S161" i="3" a="1"/>
  <c r="S161" i="3" s="1"/>
  <c r="S162" i="3" a="1"/>
  <c r="S162" i="3" s="1"/>
  <c r="S163" i="3" a="1"/>
  <c r="S163" i="3" s="1"/>
  <c r="S164" i="3" a="1"/>
  <c r="S164" i="3" s="1"/>
  <c r="S165" i="3" a="1"/>
  <c r="S165" i="3" s="1"/>
  <c r="S166" i="3" a="1"/>
  <c r="S166" i="3" s="1"/>
  <c r="S167" i="3" a="1"/>
  <c r="S167" i="3" s="1"/>
  <c r="S168" i="3" a="1"/>
  <c r="S168" i="3" s="1"/>
  <c r="S169" i="3" a="1"/>
  <c r="S169" i="3" s="1"/>
  <c r="S170" i="3" a="1"/>
  <c r="S170" i="3" s="1"/>
  <c r="S171" i="3" a="1"/>
  <c r="S171" i="3" s="1"/>
  <c r="S172" i="3" a="1"/>
  <c r="S172" i="3" s="1"/>
  <c r="S173" i="3" a="1"/>
  <c r="S173" i="3" s="1"/>
  <c r="S174" i="3" a="1"/>
  <c r="S174" i="3" s="1"/>
  <c r="S175" i="3" a="1"/>
  <c r="S175" i="3" s="1"/>
  <c r="S176" i="3" a="1"/>
  <c r="S176" i="3" s="1"/>
  <c r="S177" i="3" a="1"/>
  <c r="S177" i="3" s="1"/>
  <c r="S178" i="3" a="1"/>
  <c r="S178" i="3" s="1"/>
  <c r="S179" i="3" a="1"/>
  <c r="S179" i="3" s="1"/>
  <c r="S180" i="3" a="1"/>
  <c r="S180" i="3" s="1"/>
  <c r="S181" i="3" a="1"/>
  <c r="S181" i="3" s="1"/>
  <c r="S182" i="3" a="1"/>
  <c r="S182" i="3" s="1"/>
  <c r="S183" i="3" a="1"/>
  <c r="S183" i="3" s="1"/>
  <c r="S184" i="3" a="1"/>
  <c r="S184" i="3" s="1"/>
  <c r="S185" i="3" a="1"/>
  <c r="S185" i="3" s="1"/>
  <c r="S186" i="3" a="1"/>
  <c r="S186" i="3" s="1"/>
  <c r="S187" i="3" a="1"/>
  <c r="S187" i="3" s="1"/>
  <c r="S188" i="3" a="1"/>
  <c r="S188" i="3" s="1"/>
  <c r="S189" i="3" a="1"/>
  <c r="S189" i="3" s="1"/>
  <c r="S190" i="3" a="1"/>
  <c r="S190" i="3" s="1"/>
  <c r="S191" i="3" a="1"/>
  <c r="S191" i="3" s="1"/>
  <c r="S192" i="3" a="1"/>
  <c r="S192" i="3" s="1"/>
  <c r="S193" i="3" a="1"/>
  <c r="S193" i="3" s="1"/>
  <c r="S194" i="3" a="1"/>
  <c r="S194" i="3" s="1"/>
  <c r="S195" i="3" a="1"/>
  <c r="S195" i="3" s="1"/>
  <c r="S196" i="3" a="1"/>
  <c r="S196" i="3" s="1"/>
  <c r="S197" i="3" a="1"/>
  <c r="S197" i="3" s="1"/>
  <c r="S198" i="3" a="1"/>
  <c r="S198" i="3" s="1"/>
  <c r="S199" i="3" a="1"/>
  <c r="S199" i="3" s="1"/>
  <c r="S200" i="3" a="1"/>
  <c r="S200" i="3" s="1"/>
  <c r="S201" i="3" a="1"/>
  <c r="S201" i="3" s="1"/>
  <c r="S202" i="3" a="1"/>
  <c r="S202" i="3" s="1"/>
  <c r="S203" i="3" a="1"/>
  <c r="S203" i="3" s="1"/>
  <c r="S204" i="3" a="1"/>
  <c r="S204" i="3" s="1"/>
  <c r="S10" i="3" a="1"/>
  <c r="S10" i="3" s="1"/>
  <c r="D6" i="9" l="1"/>
  <c r="C8" i="9"/>
  <c r="AF9" i="4"/>
  <c r="AT9" i="4" s="1"/>
  <c r="BB9" i="3"/>
  <c r="AL9" i="3"/>
  <c r="L5" i="4"/>
  <c r="I5" i="4"/>
  <c r="N5" i="3"/>
  <c r="J5" i="3"/>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AN11" i="4" l="1"/>
  <c r="AN12" i="4"/>
  <c r="AN13" i="4"/>
  <c r="AN14" i="4"/>
  <c r="AN15" i="4"/>
  <c r="AN16" i="4"/>
  <c r="AN17" i="4"/>
  <c r="AN18" i="4"/>
  <c r="AN19" i="4"/>
  <c r="AN20" i="4"/>
  <c r="AN21" i="4"/>
  <c r="AN22" i="4"/>
  <c r="AN23" i="4"/>
  <c r="AN24" i="4"/>
  <c r="AN25" i="4"/>
  <c r="AN26" i="4"/>
  <c r="AN27" i="4"/>
  <c r="AN28" i="4"/>
  <c r="AN29" i="4"/>
  <c r="AN30" i="4"/>
  <c r="AN31" i="4"/>
  <c r="AN32" i="4"/>
  <c r="AN33" i="4"/>
  <c r="AN34" i="4"/>
  <c r="AN35" i="4"/>
  <c r="AN36" i="4"/>
  <c r="AN37" i="4"/>
  <c r="AN38" i="4"/>
  <c r="AN39" i="4"/>
  <c r="AN40" i="4"/>
  <c r="AN41" i="4"/>
  <c r="AN42" i="4"/>
  <c r="AN43" i="4"/>
  <c r="AN44" i="4"/>
  <c r="AN45" i="4"/>
  <c r="AN46" i="4"/>
  <c r="AN47" i="4"/>
  <c r="AN48" i="4"/>
  <c r="AN49" i="4"/>
  <c r="AN50" i="4"/>
  <c r="AN51" i="4"/>
  <c r="AN52" i="4"/>
  <c r="AN53" i="4"/>
  <c r="AN54" i="4"/>
  <c r="AN55" i="4"/>
  <c r="AN56" i="4"/>
  <c r="AN57" i="4"/>
  <c r="AN58" i="4"/>
  <c r="AN59" i="4"/>
  <c r="AN60" i="4"/>
  <c r="AN61" i="4"/>
  <c r="AN62" i="4"/>
  <c r="AN63" i="4"/>
  <c r="AN64" i="4"/>
  <c r="AN65" i="4"/>
  <c r="AN66" i="4"/>
  <c r="AN67" i="4"/>
  <c r="AN68" i="4"/>
  <c r="AN69" i="4"/>
  <c r="AN70" i="4"/>
  <c r="AN71" i="4"/>
  <c r="AN72" i="4"/>
  <c r="AN73" i="4"/>
  <c r="AN74" i="4"/>
  <c r="AN75" i="4"/>
  <c r="AN76" i="4"/>
  <c r="AN77" i="4"/>
  <c r="AN78" i="4"/>
  <c r="AN79" i="4"/>
  <c r="AN80" i="4"/>
  <c r="AN81" i="4"/>
  <c r="AN82" i="4"/>
  <c r="AN83" i="4"/>
  <c r="AN84" i="4"/>
  <c r="AN85" i="4"/>
  <c r="AN86" i="4"/>
  <c r="AN87" i="4"/>
  <c r="AN88" i="4"/>
  <c r="AN89" i="4"/>
  <c r="AN90" i="4"/>
  <c r="AN91" i="4"/>
  <c r="AN92" i="4"/>
  <c r="AN93" i="4"/>
  <c r="AN94" i="4"/>
  <c r="AN95" i="4"/>
  <c r="AN96" i="4"/>
  <c r="AN97" i="4"/>
  <c r="AN98" i="4"/>
  <c r="AN99" i="4"/>
  <c r="AN100" i="4"/>
  <c r="AN101" i="4"/>
  <c r="AN102" i="4"/>
  <c r="AN103" i="4"/>
  <c r="AN104" i="4"/>
  <c r="AN105" i="4"/>
  <c r="AN106" i="4"/>
  <c r="AN107" i="4"/>
  <c r="AN108" i="4"/>
  <c r="AN109" i="4"/>
  <c r="AN110" i="4"/>
  <c r="AN111" i="4"/>
  <c r="AN112" i="4"/>
  <c r="AN113" i="4"/>
  <c r="AN114" i="4"/>
  <c r="AN115" i="4"/>
  <c r="AN116" i="4"/>
  <c r="AN117" i="4"/>
  <c r="AN118" i="4"/>
  <c r="AN119" i="4"/>
  <c r="AN120" i="4"/>
  <c r="AN121" i="4"/>
  <c r="AN122" i="4"/>
  <c r="AN123" i="4"/>
  <c r="AN124" i="4"/>
  <c r="AN125" i="4"/>
  <c r="AN126" i="4"/>
  <c r="AN127" i="4"/>
  <c r="AN128" i="4"/>
  <c r="AN129" i="4"/>
  <c r="AN130" i="4"/>
  <c r="AN131" i="4"/>
  <c r="AN132" i="4"/>
  <c r="AN133" i="4"/>
  <c r="AN134" i="4"/>
  <c r="AN135" i="4"/>
  <c r="AN136" i="4"/>
  <c r="AN137" i="4"/>
  <c r="AN138" i="4"/>
  <c r="AN139" i="4"/>
  <c r="AN140" i="4"/>
  <c r="AN141" i="4"/>
  <c r="AN142" i="4"/>
  <c r="AN143" i="4"/>
  <c r="AN144" i="4"/>
  <c r="AN145" i="4"/>
  <c r="AN146" i="4"/>
  <c r="AN147" i="4"/>
  <c r="AN148" i="4"/>
  <c r="AN149" i="4"/>
  <c r="AN150" i="4"/>
  <c r="AN151" i="4"/>
  <c r="AN152" i="4"/>
  <c r="AN153" i="4"/>
  <c r="AN154" i="4"/>
  <c r="AN155" i="4"/>
  <c r="AN156" i="4"/>
  <c r="AN157" i="4"/>
  <c r="AN158" i="4"/>
  <c r="AN159" i="4"/>
  <c r="AN160" i="4"/>
  <c r="AN161" i="4"/>
  <c r="AN162" i="4"/>
  <c r="AN163" i="4"/>
  <c r="AN164" i="4"/>
  <c r="AN165" i="4"/>
  <c r="AN166" i="4"/>
  <c r="AN167" i="4"/>
  <c r="AN168" i="4"/>
  <c r="AN169" i="4"/>
  <c r="AN170" i="4"/>
  <c r="AN171" i="4"/>
  <c r="AN172" i="4"/>
  <c r="AN173" i="4"/>
  <c r="AN174" i="4"/>
  <c r="AN175" i="4"/>
  <c r="AN176" i="4"/>
  <c r="AN177" i="4"/>
  <c r="AN178" i="4"/>
  <c r="AN179" i="4"/>
  <c r="AN180" i="4"/>
  <c r="AN181" i="4"/>
  <c r="AN182" i="4"/>
  <c r="AN183" i="4"/>
  <c r="AN184" i="4"/>
  <c r="AN185" i="4"/>
  <c r="AN186" i="4"/>
  <c r="AN187" i="4"/>
  <c r="AN188" i="4"/>
  <c r="AN189" i="4"/>
  <c r="AN190" i="4"/>
  <c r="AN191" i="4"/>
  <c r="AN192" i="4"/>
  <c r="AN193" i="4"/>
  <c r="AN194" i="4"/>
  <c r="AN195" i="4"/>
  <c r="AN196" i="4"/>
  <c r="AN197" i="4"/>
  <c r="AN198" i="4"/>
  <c r="AN199" i="4"/>
  <c r="AN200" i="4"/>
  <c r="AN201" i="4"/>
  <c r="AN202" i="4"/>
  <c r="AN203" i="4"/>
  <c r="AN204"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B11" i="4"/>
  <c r="C11" i="4"/>
  <c r="F11" i="4"/>
  <c r="B12" i="4"/>
  <c r="C12" i="4"/>
  <c r="F12" i="4"/>
  <c r="B13" i="4"/>
  <c r="C13" i="4"/>
  <c r="F13" i="4"/>
  <c r="B14" i="4"/>
  <c r="C14" i="4"/>
  <c r="F14" i="4"/>
  <c r="B15" i="4"/>
  <c r="C15" i="4"/>
  <c r="F15" i="4"/>
  <c r="B16" i="4"/>
  <c r="C16" i="4"/>
  <c r="F16" i="4"/>
  <c r="B17" i="4"/>
  <c r="C17" i="4"/>
  <c r="F17" i="4"/>
  <c r="B18" i="4"/>
  <c r="C18" i="4"/>
  <c r="F18" i="4"/>
  <c r="B19" i="4"/>
  <c r="C19" i="4"/>
  <c r="F19" i="4"/>
  <c r="B20" i="4"/>
  <c r="C20" i="4"/>
  <c r="F20" i="4"/>
  <c r="B21" i="4"/>
  <c r="C21" i="4"/>
  <c r="F21" i="4"/>
  <c r="B22" i="4"/>
  <c r="C22" i="4"/>
  <c r="F22" i="4"/>
  <c r="B23" i="4"/>
  <c r="C23" i="4"/>
  <c r="F23" i="4"/>
  <c r="B24" i="4"/>
  <c r="C24" i="4"/>
  <c r="F24" i="4"/>
  <c r="B25" i="4"/>
  <c r="C25" i="4"/>
  <c r="F25" i="4"/>
  <c r="B26" i="4"/>
  <c r="C26" i="4"/>
  <c r="F26" i="4"/>
  <c r="B27" i="4"/>
  <c r="C27" i="4"/>
  <c r="F27" i="4"/>
  <c r="B28" i="4"/>
  <c r="C28" i="4"/>
  <c r="F28" i="4"/>
  <c r="B29" i="4"/>
  <c r="C29" i="4"/>
  <c r="F29" i="4"/>
  <c r="B30" i="4"/>
  <c r="C30" i="4"/>
  <c r="F30" i="4"/>
  <c r="B31" i="4"/>
  <c r="C31" i="4"/>
  <c r="F31" i="4"/>
  <c r="B32" i="4"/>
  <c r="C32" i="4"/>
  <c r="F32" i="4"/>
  <c r="B33" i="4"/>
  <c r="C33" i="4"/>
  <c r="F33" i="4"/>
  <c r="B34" i="4"/>
  <c r="C34" i="4"/>
  <c r="F34" i="4"/>
  <c r="B35" i="4"/>
  <c r="C35" i="4"/>
  <c r="F35" i="4"/>
  <c r="B36" i="4"/>
  <c r="C36" i="4"/>
  <c r="F36" i="4"/>
  <c r="B37" i="4"/>
  <c r="C37" i="4"/>
  <c r="F37" i="4"/>
  <c r="B38" i="4"/>
  <c r="C38" i="4"/>
  <c r="F38" i="4"/>
  <c r="B39" i="4"/>
  <c r="C39" i="4"/>
  <c r="F39" i="4"/>
  <c r="B40" i="4"/>
  <c r="C40" i="4"/>
  <c r="F40" i="4"/>
  <c r="B41" i="4"/>
  <c r="C41" i="4"/>
  <c r="F41" i="4"/>
  <c r="B42" i="4"/>
  <c r="C42" i="4"/>
  <c r="F42" i="4"/>
  <c r="B43" i="4"/>
  <c r="C43" i="4"/>
  <c r="F43" i="4"/>
  <c r="B44" i="4"/>
  <c r="C44" i="4"/>
  <c r="F44" i="4"/>
  <c r="B45" i="4"/>
  <c r="C45" i="4"/>
  <c r="F45" i="4"/>
  <c r="B46" i="4"/>
  <c r="C46" i="4"/>
  <c r="F46" i="4"/>
  <c r="B47" i="4"/>
  <c r="C47" i="4"/>
  <c r="F47" i="4"/>
  <c r="B48" i="4"/>
  <c r="C48" i="4"/>
  <c r="F48" i="4"/>
  <c r="B49" i="4"/>
  <c r="C49" i="4"/>
  <c r="F49" i="4"/>
  <c r="B50" i="4"/>
  <c r="C50" i="4"/>
  <c r="F50" i="4"/>
  <c r="B51" i="4"/>
  <c r="C51" i="4"/>
  <c r="F51" i="4"/>
  <c r="B52" i="4"/>
  <c r="C52" i="4"/>
  <c r="F52" i="4"/>
  <c r="B53" i="4"/>
  <c r="C53" i="4"/>
  <c r="F53" i="4"/>
  <c r="B54" i="4"/>
  <c r="C54" i="4"/>
  <c r="F54" i="4"/>
  <c r="B55" i="4"/>
  <c r="C55" i="4"/>
  <c r="F55" i="4"/>
  <c r="B56" i="4"/>
  <c r="C56" i="4"/>
  <c r="F56" i="4"/>
  <c r="B57" i="4"/>
  <c r="C57" i="4"/>
  <c r="F57" i="4"/>
  <c r="B58" i="4"/>
  <c r="C58" i="4"/>
  <c r="F58" i="4"/>
  <c r="B59" i="4"/>
  <c r="C59" i="4"/>
  <c r="F59" i="4"/>
  <c r="B60" i="4"/>
  <c r="C60" i="4"/>
  <c r="F60" i="4"/>
  <c r="B61" i="4"/>
  <c r="C61" i="4"/>
  <c r="F61" i="4"/>
  <c r="B62" i="4"/>
  <c r="C62" i="4"/>
  <c r="F62" i="4"/>
  <c r="B63" i="4"/>
  <c r="C63" i="4"/>
  <c r="F63" i="4"/>
  <c r="B64" i="4"/>
  <c r="C64" i="4"/>
  <c r="F64" i="4"/>
  <c r="B65" i="4"/>
  <c r="C65" i="4"/>
  <c r="F65" i="4"/>
  <c r="B66" i="4"/>
  <c r="C66" i="4"/>
  <c r="F66" i="4"/>
  <c r="B67" i="4"/>
  <c r="C67" i="4"/>
  <c r="F67" i="4"/>
  <c r="B68" i="4"/>
  <c r="C68" i="4"/>
  <c r="F68" i="4"/>
  <c r="B69" i="4"/>
  <c r="C69" i="4"/>
  <c r="F69" i="4"/>
  <c r="B70" i="4"/>
  <c r="C70" i="4"/>
  <c r="F70" i="4"/>
  <c r="B71" i="4"/>
  <c r="C71" i="4"/>
  <c r="F71" i="4"/>
  <c r="B72" i="4"/>
  <c r="C72" i="4"/>
  <c r="F72" i="4"/>
  <c r="B73" i="4"/>
  <c r="C73" i="4"/>
  <c r="F73" i="4"/>
  <c r="B74" i="4"/>
  <c r="C74" i="4"/>
  <c r="F74" i="4"/>
  <c r="B75" i="4"/>
  <c r="C75" i="4"/>
  <c r="F75" i="4"/>
  <c r="B76" i="4"/>
  <c r="C76" i="4"/>
  <c r="F76" i="4"/>
  <c r="B77" i="4"/>
  <c r="C77" i="4"/>
  <c r="F77" i="4"/>
  <c r="B78" i="4"/>
  <c r="C78" i="4"/>
  <c r="F78" i="4"/>
  <c r="B79" i="4"/>
  <c r="C79" i="4"/>
  <c r="F79" i="4"/>
  <c r="B80" i="4"/>
  <c r="C80" i="4"/>
  <c r="F80" i="4"/>
  <c r="B81" i="4"/>
  <c r="C81" i="4"/>
  <c r="F81" i="4"/>
  <c r="B82" i="4"/>
  <c r="C82" i="4"/>
  <c r="F82" i="4"/>
  <c r="B83" i="4"/>
  <c r="C83" i="4"/>
  <c r="F83" i="4"/>
  <c r="B84" i="4"/>
  <c r="C84" i="4"/>
  <c r="F84" i="4"/>
  <c r="B85" i="4"/>
  <c r="C85" i="4"/>
  <c r="F85" i="4"/>
  <c r="B86" i="4"/>
  <c r="C86" i="4"/>
  <c r="F86" i="4"/>
  <c r="B87" i="4"/>
  <c r="C87" i="4"/>
  <c r="F87" i="4"/>
  <c r="B88" i="4"/>
  <c r="C88" i="4"/>
  <c r="F88" i="4"/>
  <c r="B89" i="4"/>
  <c r="C89" i="4"/>
  <c r="F89" i="4"/>
  <c r="B90" i="4"/>
  <c r="C90" i="4"/>
  <c r="F90" i="4"/>
  <c r="B91" i="4"/>
  <c r="C91" i="4"/>
  <c r="F91" i="4"/>
  <c r="B92" i="4"/>
  <c r="C92" i="4"/>
  <c r="F92" i="4"/>
  <c r="B93" i="4"/>
  <c r="C93" i="4"/>
  <c r="F93" i="4"/>
  <c r="B94" i="4"/>
  <c r="C94" i="4"/>
  <c r="F94" i="4"/>
  <c r="B95" i="4"/>
  <c r="C95" i="4"/>
  <c r="F95" i="4"/>
  <c r="B96" i="4"/>
  <c r="C96" i="4"/>
  <c r="F96" i="4"/>
  <c r="B97" i="4"/>
  <c r="C97" i="4"/>
  <c r="F97" i="4"/>
  <c r="B98" i="4"/>
  <c r="C98" i="4"/>
  <c r="F98" i="4"/>
  <c r="B99" i="4"/>
  <c r="C99" i="4"/>
  <c r="F99" i="4"/>
  <c r="B100" i="4"/>
  <c r="C100" i="4"/>
  <c r="F100" i="4"/>
  <c r="B101" i="4"/>
  <c r="C101" i="4"/>
  <c r="F101" i="4"/>
  <c r="B102" i="4"/>
  <c r="C102" i="4"/>
  <c r="F102" i="4"/>
  <c r="B103" i="4"/>
  <c r="C103" i="4"/>
  <c r="F103" i="4"/>
  <c r="B104" i="4"/>
  <c r="C104" i="4"/>
  <c r="F104" i="4"/>
  <c r="B105" i="4"/>
  <c r="C105" i="4"/>
  <c r="F105" i="4"/>
  <c r="B106" i="4"/>
  <c r="C106" i="4"/>
  <c r="F106" i="4"/>
  <c r="B107" i="4"/>
  <c r="C107" i="4"/>
  <c r="F107" i="4"/>
  <c r="B108" i="4"/>
  <c r="C108" i="4"/>
  <c r="F108" i="4"/>
  <c r="B109" i="4"/>
  <c r="C109" i="4"/>
  <c r="F109" i="4"/>
  <c r="B110" i="4"/>
  <c r="C110" i="4"/>
  <c r="F110" i="4"/>
  <c r="B111" i="4"/>
  <c r="C111" i="4"/>
  <c r="F111" i="4"/>
  <c r="B112" i="4"/>
  <c r="C112" i="4"/>
  <c r="F112" i="4"/>
  <c r="B113" i="4"/>
  <c r="C113" i="4"/>
  <c r="F113" i="4"/>
  <c r="B114" i="4"/>
  <c r="C114" i="4"/>
  <c r="F114" i="4"/>
  <c r="B115" i="4"/>
  <c r="C115" i="4"/>
  <c r="F115" i="4"/>
  <c r="B116" i="4"/>
  <c r="C116" i="4"/>
  <c r="F116" i="4"/>
  <c r="B117" i="4"/>
  <c r="C117" i="4"/>
  <c r="F117" i="4"/>
  <c r="B118" i="4"/>
  <c r="C118" i="4"/>
  <c r="F118" i="4"/>
  <c r="B119" i="4"/>
  <c r="C119" i="4"/>
  <c r="F119" i="4"/>
  <c r="B120" i="4"/>
  <c r="C120" i="4"/>
  <c r="F120" i="4"/>
  <c r="B121" i="4"/>
  <c r="C121" i="4"/>
  <c r="F121" i="4"/>
  <c r="B122" i="4"/>
  <c r="C122" i="4"/>
  <c r="F122" i="4"/>
  <c r="B123" i="4"/>
  <c r="C123" i="4"/>
  <c r="F123" i="4"/>
  <c r="B124" i="4"/>
  <c r="C124" i="4"/>
  <c r="F124" i="4"/>
  <c r="B125" i="4"/>
  <c r="C125" i="4"/>
  <c r="F125" i="4"/>
  <c r="B126" i="4"/>
  <c r="C126" i="4"/>
  <c r="F126" i="4"/>
  <c r="B127" i="4"/>
  <c r="C127" i="4"/>
  <c r="F127" i="4"/>
  <c r="B128" i="4"/>
  <c r="C128" i="4"/>
  <c r="F128" i="4"/>
  <c r="B129" i="4"/>
  <c r="C129" i="4"/>
  <c r="F129" i="4"/>
  <c r="B130" i="4"/>
  <c r="C130" i="4"/>
  <c r="F130" i="4"/>
  <c r="B131" i="4"/>
  <c r="C131" i="4"/>
  <c r="F131" i="4"/>
  <c r="B132" i="4"/>
  <c r="C132" i="4"/>
  <c r="F132" i="4"/>
  <c r="B133" i="4"/>
  <c r="C133" i="4"/>
  <c r="F133" i="4"/>
  <c r="B134" i="4"/>
  <c r="C134" i="4"/>
  <c r="F134" i="4"/>
  <c r="B135" i="4"/>
  <c r="C135" i="4"/>
  <c r="F135" i="4"/>
  <c r="B136" i="4"/>
  <c r="C136" i="4"/>
  <c r="F136" i="4"/>
  <c r="B137" i="4"/>
  <c r="C137" i="4"/>
  <c r="F137" i="4"/>
  <c r="B138" i="4"/>
  <c r="C138" i="4"/>
  <c r="F138" i="4"/>
  <c r="B139" i="4"/>
  <c r="C139" i="4"/>
  <c r="F139" i="4"/>
  <c r="B140" i="4"/>
  <c r="C140" i="4"/>
  <c r="F140" i="4"/>
  <c r="B141" i="4"/>
  <c r="C141" i="4"/>
  <c r="F141" i="4"/>
  <c r="B142" i="4"/>
  <c r="C142" i="4"/>
  <c r="F142" i="4"/>
  <c r="B143" i="4"/>
  <c r="C143" i="4"/>
  <c r="F143" i="4"/>
  <c r="B144" i="4"/>
  <c r="C144" i="4"/>
  <c r="F144" i="4"/>
  <c r="B145" i="4"/>
  <c r="C145" i="4"/>
  <c r="F145" i="4"/>
  <c r="B146" i="4"/>
  <c r="C146" i="4"/>
  <c r="F146" i="4"/>
  <c r="B147" i="4"/>
  <c r="C147" i="4"/>
  <c r="F147" i="4"/>
  <c r="B148" i="4"/>
  <c r="C148" i="4"/>
  <c r="F148" i="4"/>
  <c r="B149" i="4"/>
  <c r="C149" i="4"/>
  <c r="F149" i="4"/>
  <c r="B150" i="4"/>
  <c r="C150" i="4"/>
  <c r="F150" i="4"/>
  <c r="B151" i="4"/>
  <c r="C151" i="4"/>
  <c r="F151" i="4"/>
  <c r="B152" i="4"/>
  <c r="C152" i="4"/>
  <c r="F152" i="4"/>
  <c r="B153" i="4"/>
  <c r="C153" i="4"/>
  <c r="F153" i="4"/>
  <c r="B154" i="4"/>
  <c r="C154" i="4"/>
  <c r="F154" i="4"/>
  <c r="B155" i="4"/>
  <c r="C155" i="4"/>
  <c r="F155" i="4"/>
  <c r="B156" i="4"/>
  <c r="C156" i="4"/>
  <c r="F156" i="4"/>
  <c r="B157" i="4"/>
  <c r="C157" i="4"/>
  <c r="F157" i="4"/>
  <c r="B158" i="4"/>
  <c r="C158" i="4"/>
  <c r="F158" i="4"/>
  <c r="B159" i="4"/>
  <c r="C159" i="4"/>
  <c r="F159" i="4"/>
  <c r="B160" i="4"/>
  <c r="C160" i="4"/>
  <c r="F160" i="4"/>
  <c r="B161" i="4"/>
  <c r="C161" i="4"/>
  <c r="F161" i="4"/>
  <c r="B162" i="4"/>
  <c r="C162" i="4"/>
  <c r="F162" i="4"/>
  <c r="B163" i="4"/>
  <c r="C163" i="4"/>
  <c r="F163" i="4"/>
  <c r="B164" i="4"/>
  <c r="C164" i="4"/>
  <c r="F164" i="4"/>
  <c r="B165" i="4"/>
  <c r="C165" i="4"/>
  <c r="F165" i="4"/>
  <c r="B166" i="4"/>
  <c r="C166" i="4"/>
  <c r="F166" i="4"/>
  <c r="B167" i="4"/>
  <c r="C167" i="4"/>
  <c r="F167" i="4"/>
  <c r="B168" i="4"/>
  <c r="C168" i="4"/>
  <c r="F168" i="4"/>
  <c r="B169" i="4"/>
  <c r="C169" i="4"/>
  <c r="F169" i="4"/>
  <c r="B170" i="4"/>
  <c r="C170" i="4"/>
  <c r="F170" i="4"/>
  <c r="B171" i="4"/>
  <c r="C171" i="4"/>
  <c r="F171" i="4"/>
  <c r="B172" i="4"/>
  <c r="C172" i="4"/>
  <c r="F172" i="4"/>
  <c r="B173" i="4"/>
  <c r="C173" i="4"/>
  <c r="F173" i="4"/>
  <c r="B174" i="4"/>
  <c r="C174" i="4"/>
  <c r="F174" i="4"/>
  <c r="B175" i="4"/>
  <c r="C175" i="4"/>
  <c r="F175" i="4"/>
  <c r="B176" i="4"/>
  <c r="C176" i="4"/>
  <c r="F176" i="4"/>
  <c r="B177" i="4"/>
  <c r="C177" i="4"/>
  <c r="F177" i="4"/>
  <c r="B178" i="4"/>
  <c r="C178" i="4"/>
  <c r="F178" i="4"/>
  <c r="B179" i="4"/>
  <c r="C179" i="4"/>
  <c r="F179" i="4"/>
  <c r="B180" i="4"/>
  <c r="C180" i="4"/>
  <c r="F180" i="4"/>
  <c r="B181" i="4"/>
  <c r="C181" i="4"/>
  <c r="F181" i="4"/>
  <c r="B182" i="4"/>
  <c r="C182" i="4"/>
  <c r="F182" i="4"/>
  <c r="B183" i="4"/>
  <c r="C183" i="4"/>
  <c r="F183" i="4"/>
  <c r="B184" i="4"/>
  <c r="C184" i="4"/>
  <c r="F184" i="4"/>
  <c r="B185" i="4"/>
  <c r="C185" i="4"/>
  <c r="F185" i="4"/>
  <c r="B186" i="4"/>
  <c r="C186" i="4"/>
  <c r="F186" i="4"/>
  <c r="B187" i="4"/>
  <c r="C187" i="4"/>
  <c r="F187" i="4"/>
  <c r="B188" i="4"/>
  <c r="C188" i="4"/>
  <c r="F188" i="4"/>
  <c r="B189" i="4"/>
  <c r="C189" i="4"/>
  <c r="F189" i="4"/>
  <c r="B190" i="4"/>
  <c r="C190" i="4"/>
  <c r="F190" i="4"/>
  <c r="B191" i="4"/>
  <c r="C191" i="4"/>
  <c r="F191" i="4"/>
  <c r="B192" i="4"/>
  <c r="C192" i="4"/>
  <c r="F192" i="4"/>
  <c r="B193" i="4"/>
  <c r="C193" i="4"/>
  <c r="F193" i="4"/>
  <c r="B194" i="4"/>
  <c r="C194" i="4"/>
  <c r="F194" i="4"/>
  <c r="B195" i="4"/>
  <c r="C195" i="4"/>
  <c r="F195" i="4"/>
  <c r="B196" i="4"/>
  <c r="C196" i="4"/>
  <c r="F196" i="4"/>
  <c r="B197" i="4"/>
  <c r="C197" i="4"/>
  <c r="F197" i="4"/>
  <c r="B198" i="4"/>
  <c r="C198" i="4"/>
  <c r="F198" i="4"/>
  <c r="B199" i="4"/>
  <c r="C199" i="4"/>
  <c r="F199" i="4"/>
  <c r="B200" i="4"/>
  <c r="C200" i="4"/>
  <c r="F200" i="4"/>
  <c r="B201" i="4"/>
  <c r="C201" i="4"/>
  <c r="F201" i="4"/>
  <c r="B202" i="4"/>
  <c r="C202" i="4"/>
  <c r="F202" i="4"/>
  <c r="B203" i="4"/>
  <c r="C203" i="4"/>
  <c r="F203" i="4"/>
  <c r="B204" i="4"/>
  <c r="C204" i="4"/>
  <c r="F204" i="4"/>
  <c r="F10" i="4"/>
  <c r="C10" i="4"/>
  <c r="B10" i="4"/>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10" i="3"/>
  <c r="AU111" i="3"/>
  <c r="AU112" i="3"/>
  <c r="AU113" i="3"/>
  <c r="AU114" i="3"/>
  <c r="AU115" i="3"/>
  <c r="AU116" i="3"/>
  <c r="AU117" i="3"/>
  <c r="AU118" i="3"/>
  <c r="AU119" i="3"/>
  <c r="AU120" i="3"/>
  <c r="AU121" i="3"/>
  <c r="AU122" i="3"/>
  <c r="AU123"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N204"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10" i="3"/>
  <c r="D32" i="3" l="1"/>
  <c r="E32" i="3"/>
  <c r="D16" i="3"/>
  <c r="E16" i="3"/>
  <c r="E35" i="4"/>
  <c r="D35" i="4"/>
  <c r="E27" i="4"/>
  <c r="D27" i="4"/>
  <c r="E23" i="4"/>
  <c r="D23" i="4"/>
  <c r="E15" i="4"/>
  <c r="D15" i="4"/>
  <c r="E11" i="4"/>
  <c r="D11" i="4"/>
  <c r="E27" i="3"/>
  <c r="D27" i="3"/>
  <c r="D12" i="4"/>
  <c r="E12" i="4"/>
  <c r="D20" i="3"/>
  <c r="E20" i="3"/>
  <c r="D31" i="4"/>
  <c r="E31" i="4"/>
  <c r="E19" i="4"/>
  <c r="D19" i="4"/>
  <c r="E35" i="3"/>
  <c r="D35" i="3"/>
  <c r="E31" i="3"/>
  <c r="D31" i="3"/>
  <c r="E23" i="3"/>
  <c r="D23" i="3"/>
  <c r="E19" i="3"/>
  <c r="D19" i="3"/>
  <c r="E11" i="3"/>
  <c r="D11" i="3"/>
  <c r="D28" i="4"/>
  <c r="E28" i="4"/>
  <c r="D24" i="4"/>
  <c r="E24" i="4"/>
  <c r="D16" i="4"/>
  <c r="E16" i="4"/>
  <c r="D34" i="3"/>
  <c r="E34" i="3"/>
  <c r="D30" i="3"/>
  <c r="E30" i="3"/>
  <c r="D26" i="3"/>
  <c r="E26" i="3"/>
  <c r="D22" i="3"/>
  <c r="E22" i="3"/>
  <c r="D18" i="3"/>
  <c r="E18" i="3"/>
  <c r="D14" i="3"/>
  <c r="E14" i="3"/>
  <c r="E10" i="4"/>
  <c r="D10" i="4"/>
  <c r="E33" i="4"/>
  <c r="D33" i="4"/>
  <c r="E29" i="4"/>
  <c r="D29" i="4"/>
  <c r="E25" i="4"/>
  <c r="D25" i="4"/>
  <c r="E21" i="4"/>
  <c r="D21" i="4"/>
  <c r="E17" i="4"/>
  <c r="D17" i="4"/>
  <c r="E13" i="4"/>
  <c r="D13" i="4"/>
  <c r="D28" i="3"/>
  <c r="E28" i="3"/>
  <c r="D24" i="3"/>
  <c r="E24" i="3"/>
  <c r="D12" i="3"/>
  <c r="E12" i="3"/>
  <c r="E15" i="3"/>
  <c r="D15" i="3"/>
  <c r="D32" i="4"/>
  <c r="E32" i="4"/>
  <c r="D20" i="4"/>
  <c r="E20" i="4"/>
  <c r="E10" i="3"/>
  <c r="D10" i="3"/>
  <c r="E33" i="3"/>
  <c r="D33" i="3"/>
  <c r="D29" i="3"/>
  <c r="E29" i="3"/>
  <c r="E25" i="3"/>
  <c r="D25" i="3"/>
  <c r="D21" i="3"/>
  <c r="E21" i="3"/>
  <c r="E17" i="3"/>
  <c r="D17" i="3"/>
  <c r="D13" i="3"/>
  <c r="E13" i="3"/>
  <c r="D34" i="4"/>
  <c r="E34" i="4"/>
  <c r="D30" i="4"/>
  <c r="E30" i="4"/>
  <c r="D26" i="4"/>
  <c r="E26" i="4"/>
  <c r="D22" i="4"/>
  <c r="E22" i="4"/>
  <c r="D18" i="4"/>
  <c r="E18" i="4"/>
  <c r="D14" i="4"/>
  <c r="E14" i="4"/>
  <c r="E200" i="3"/>
  <c r="D200" i="3"/>
  <c r="E188" i="3"/>
  <c r="D188" i="3"/>
  <c r="D172" i="3"/>
  <c r="E172" i="3"/>
  <c r="D160" i="3"/>
  <c r="E160" i="3"/>
  <c r="D148" i="3"/>
  <c r="E148" i="3"/>
  <c r="D136" i="3"/>
  <c r="E136" i="3"/>
  <c r="D116" i="3"/>
  <c r="E116" i="3"/>
  <c r="D104" i="3"/>
  <c r="E104" i="3"/>
  <c r="D92" i="3"/>
  <c r="E92" i="3"/>
  <c r="D76" i="3"/>
  <c r="E76" i="3"/>
  <c r="D64" i="3"/>
  <c r="E64" i="3"/>
  <c r="D44" i="3"/>
  <c r="E44" i="3"/>
  <c r="E203" i="4"/>
  <c r="D203" i="4"/>
  <c r="E199" i="4"/>
  <c r="D199" i="4"/>
  <c r="E195" i="4"/>
  <c r="D195" i="4"/>
  <c r="E191" i="4"/>
  <c r="D191" i="4"/>
  <c r="E187" i="4"/>
  <c r="D187" i="4"/>
  <c r="E183" i="4"/>
  <c r="D183" i="4"/>
  <c r="E179" i="4"/>
  <c r="D179" i="4"/>
  <c r="E175" i="4"/>
  <c r="D175" i="4"/>
  <c r="E159" i="4"/>
  <c r="D159" i="4"/>
  <c r="E155" i="4"/>
  <c r="D155" i="4"/>
  <c r="E151" i="4"/>
  <c r="D151" i="4"/>
  <c r="E147" i="4"/>
  <c r="D147" i="4"/>
  <c r="E115" i="4"/>
  <c r="D115" i="4"/>
  <c r="E107" i="4"/>
  <c r="D107" i="4"/>
  <c r="E103" i="4"/>
  <c r="D103" i="4"/>
  <c r="E99" i="4"/>
  <c r="D99" i="4"/>
  <c r="E95" i="4"/>
  <c r="D95" i="4"/>
  <c r="E91" i="4"/>
  <c r="D91" i="4"/>
  <c r="E87" i="4"/>
  <c r="D87" i="4"/>
  <c r="E83" i="4"/>
  <c r="D83" i="4"/>
  <c r="E79" i="4"/>
  <c r="D79" i="4"/>
  <c r="E75" i="4"/>
  <c r="D75" i="4"/>
  <c r="E71" i="4"/>
  <c r="D71" i="4"/>
  <c r="E67" i="4"/>
  <c r="D67" i="4"/>
  <c r="E55" i="4"/>
  <c r="D55" i="4"/>
  <c r="E39" i="4"/>
  <c r="D39" i="4"/>
  <c r="D199" i="3"/>
  <c r="E199" i="3"/>
  <c r="D179" i="3"/>
  <c r="E179" i="3"/>
  <c r="D159" i="3"/>
  <c r="E159" i="3"/>
  <c r="D139" i="3"/>
  <c r="E139" i="3"/>
  <c r="D123" i="3"/>
  <c r="E123" i="3"/>
  <c r="D107" i="3"/>
  <c r="E107" i="3"/>
  <c r="D87" i="3"/>
  <c r="E87" i="3"/>
  <c r="D75" i="3"/>
  <c r="E75" i="3"/>
  <c r="D59" i="3"/>
  <c r="E59" i="3"/>
  <c r="D43" i="3"/>
  <c r="E43" i="3"/>
  <c r="D204" i="4"/>
  <c r="E204" i="4"/>
  <c r="D200" i="4"/>
  <c r="E200" i="4"/>
  <c r="D196" i="4"/>
  <c r="E196" i="4"/>
  <c r="D192" i="4"/>
  <c r="E192" i="4"/>
  <c r="D188" i="4"/>
  <c r="E188" i="4"/>
  <c r="D184" i="4"/>
  <c r="E184" i="4"/>
  <c r="D180" i="4"/>
  <c r="E180" i="4"/>
  <c r="D176" i="4"/>
  <c r="E176" i="4"/>
  <c r="D172" i="4"/>
  <c r="E172" i="4"/>
  <c r="D168" i="4"/>
  <c r="E168" i="4"/>
  <c r="D164" i="4"/>
  <c r="E164" i="4"/>
  <c r="D160" i="4"/>
  <c r="E160" i="4"/>
  <c r="D156" i="4"/>
  <c r="E156" i="4"/>
  <c r="D152" i="4"/>
  <c r="E152" i="4"/>
  <c r="D148" i="4"/>
  <c r="E148" i="4"/>
  <c r="D144" i="4"/>
  <c r="E144" i="4"/>
  <c r="D140" i="4"/>
  <c r="E140" i="4"/>
  <c r="D136" i="4"/>
  <c r="E136" i="4"/>
  <c r="D132" i="4"/>
  <c r="E132" i="4"/>
  <c r="D128" i="4"/>
  <c r="E128" i="4"/>
  <c r="D124" i="4"/>
  <c r="E124" i="4"/>
  <c r="D120" i="4"/>
  <c r="E120" i="4"/>
  <c r="D116" i="4"/>
  <c r="E116" i="4"/>
  <c r="D112" i="4"/>
  <c r="E112" i="4"/>
  <c r="D108" i="4"/>
  <c r="E108" i="4"/>
  <c r="D104" i="4"/>
  <c r="E104" i="4"/>
  <c r="D100" i="4"/>
  <c r="E100" i="4"/>
  <c r="D96" i="4"/>
  <c r="E96" i="4"/>
  <c r="D92" i="4"/>
  <c r="E92" i="4"/>
  <c r="D88" i="4"/>
  <c r="E88" i="4"/>
  <c r="D84" i="4"/>
  <c r="E84" i="4"/>
  <c r="D80" i="4"/>
  <c r="E80" i="4"/>
  <c r="D76" i="4"/>
  <c r="E76" i="4"/>
  <c r="D72" i="4"/>
  <c r="E72" i="4"/>
  <c r="D68" i="4"/>
  <c r="E68" i="4"/>
  <c r="D64" i="4"/>
  <c r="E64" i="4"/>
  <c r="D60" i="4"/>
  <c r="E60" i="4"/>
  <c r="D56" i="4"/>
  <c r="E56" i="4"/>
  <c r="D52" i="4"/>
  <c r="E52" i="4"/>
  <c r="D48" i="4"/>
  <c r="E48" i="4"/>
  <c r="D44" i="4"/>
  <c r="E44" i="4"/>
  <c r="D40" i="4"/>
  <c r="E40" i="4"/>
  <c r="D36" i="4"/>
  <c r="E36" i="4"/>
  <c r="E204" i="3"/>
  <c r="D204" i="3"/>
  <c r="E192" i="3"/>
  <c r="D192" i="3"/>
  <c r="D180" i="3"/>
  <c r="E180" i="3"/>
  <c r="D168" i="3"/>
  <c r="E168" i="3"/>
  <c r="D156" i="3"/>
  <c r="E156" i="3"/>
  <c r="D144" i="3"/>
  <c r="E144" i="3"/>
  <c r="D132" i="3"/>
  <c r="E132" i="3"/>
  <c r="D120" i="3"/>
  <c r="E120" i="3"/>
  <c r="D108" i="3"/>
  <c r="E108" i="3"/>
  <c r="D96" i="3"/>
  <c r="E96" i="3"/>
  <c r="D80" i="3"/>
  <c r="E80" i="3"/>
  <c r="D72" i="3"/>
  <c r="E72" i="3"/>
  <c r="D60" i="3"/>
  <c r="E60" i="3"/>
  <c r="D48" i="3"/>
  <c r="E48" i="3"/>
  <c r="D36" i="3"/>
  <c r="E36" i="3"/>
  <c r="E171" i="4"/>
  <c r="D171" i="4"/>
  <c r="E167" i="4"/>
  <c r="D167" i="4"/>
  <c r="E163" i="4"/>
  <c r="D163" i="4"/>
  <c r="E143" i="4"/>
  <c r="D143" i="4"/>
  <c r="E139" i="4"/>
  <c r="D139" i="4"/>
  <c r="E135" i="4"/>
  <c r="D135" i="4"/>
  <c r="E127" i="4"/>
  <c r="D127" i="4"/>
  <c r="E123" i="4"/>
  <c r="D123" i="4"/>
  <c r="E119" i="4"/>
  <c r="D119" i="4"/>
  <c r="D195" i="3"/>
  <c r="E195" i="3"/>
  <c r="D187" i="3"/>
  <c r="E187" i="3"/>
  <c r="D171" i="3"/>
  <c r="E171" i="3"/>
  <c r="D163" i="3"/>
  <c r="E163" i="3"/>
  <c r="D151" i="3"/>
  <c r="E151" i="3"/>
  <c r="D143" i="3"/>
  <c r="E143" i="3"/>
  <c r="D135" i="3"/>
  <c r="E135" i="3"/>
  <c r="D127" i="3"/>
  <c r="E127" i="3"/>
  <c r="D115" i="3"/>
  <c r="E115" i="3"/>
  <c r="D103" i="3"/>
  <c r="E103" i="3"/>
  <c r="D91" i="3"/>
  <c r="E91" i="3"/>
  <c r="D83" i="3"/>
  <c r="E83" i="3"/>
  <c r="D71" i="3"/>
  <c r="E71" i="3"/>
  <c r="D67" i="3"/>
  <c r="E67" i="3"/>
  <c r="D55" i="3"/>
  <c r="E55" i="3"/>
  <c r="D39" i="3"/>
  <c r="E39" i="3"/>
  <c r="D202" i="3"/>
  <c r="E202" i="3"/>
  <c r="D198" i="3"/>
  <c r="E198" i="3"/>
  <c r="D194" i="3"/>
  <c r="E194" i="3"/>
  <c r="D190" i="3"/>
  <c r="E190" i="3"/>
  <c r="D186" i="3"/>
  <c r="E186" i="3"/>
  <c r="E182" i="3"/>
  <c r="D182" i="3"/>
  <c r="E178" i="3"/>
  <c r="D178" i="3"/>
  <c r="D174" i="3"/>
  <c r="E174" i="3"/>
  <c r="D170" i="3"/>
  <c r="E170" i="3"/>
  <c r="E166" i="3"/>
  <c r="D166" i="3"/>
  <c r="E162" i="3"/>
  <c r="D162" i="3"/>
  <c r="E158" i="3"/>
  <c r="D158" i="3"/>
  <c r="E154" i="3"/>
  <c r="D154" i="3"/>
  <c r="E150" i="3"/>
  <c r="D150" i="3"/>
  <c r="E146" i="3"/>
  <c r="D146" i="3"/>
  <c r="E142" i="3"/>
  <c r="D142" i="3"/>
  <c r="E138" i="3"/>
  <c r="D138" i="3"/>
  <c r="E134" i="3"/>
  <c r="D134" i="3"/>
  <c r="E130" i="3"/>
  <c r="D130" i="3"/>
  <c r="E126" i="3"/>
  <c r="D126" i="3"/>
  <c r="E122" i="3"/>
  <c r="D122" i="3"/>
  <c r="D118" i="3"/>
  <c r="E118" i="3"/>
  <c r="D114" i="3"/>
  <c r="E114" i="3"/>
  <c r="D110" i="3"/>
  <c r="E110" i="3"/>
  <c r="D106" i="3"/>
  <c r="E106" i="3"/>
  <c r="D102" i="3"/>
  <c r="E102" i="3"/>
  <c r="D98" i="3"/>
  <c r="E98" i="3"/>
  <c r="D94" i="3"/>
  <c r="E94" i="3"/>
  <c r="D90" i="3"/>
  <c r="E90" i="3"/>
  <c r="D86" i="3"/>
  <c r="E86" i="3"/>
  <c r="D82" i="3"/>
  <c r="E82" i="3"/>
  <c r="D78" i="3"/>
  <c r="E78" i="3"/>
  <c r="D74" i="3"/>
  <c r="E74" i="3"/>
  <c r="D70" i="3"/>
  <c r="E70" i="3"/>
  <c r="D66" i="3"/>
  <c r="E66" i="3"/>
  <c r="D62" i="3"/>
  <c r="E62" i="3"/>
  <c r="D58" i="3"/>
  <c r="E58" i="3"/>
  <c r="D54" i="3"/>
  <c r="E54" i="3"/>
  <c r="D50" i="3"/>
  <c r="E50" i="3"/>
  <c r="D46" i="3"/>
  <c r="E46" i="3"/>
  <c r="D42" i="3"/>
  <c r="E42" i="3"/>
  <c r="D38" i="3"/>
  <c r="E38" i="3"/>
  <c r="E201" i="4"/>
  <c r="D201" i="4"/>
  <c r="E197" i="4"/>
  <c r="D197" i="4"/>
  <c r="E193" i="4"/>
  <c r="D193" i="4"/>
  <c r="E189" i="4"/>
  <c r="D189" i="4"/>
  <c r="E185" i="4"/>
  <c r="D185" i="4"/>
  <c r="E181" i="4"/>
  <c r="D181" i="4"/>
  <c r="E177" i="4"/>
  <c r="D177" i="4"/>
  <c r="E173" i="4"/>
  <c r="D173" i="4"/>
  <c r="E169" i="4"/>
  <c r="D169" i="4"/>
  <c r="E165" i="4"/>
  <c r="D165" i="4"/>
  <c r="E161" i="4"/>
  <c r="D161" i="4"/>
  <c r="E157" i="4"/>
  <c r="D157" i="4"/>
  <c r="E153" i="4"/>
  <c r="D153" i="4"/>
  <c r="E149" i="4"/>
  <c r="D149" i="4"/>
  <c r="E145" i="4"/>
  <c r="D145" i="4"/>
  <c r="E141" i="4"/>
  <c r="D141" i="4"/>
  <c r="E137" i="4"/>
  <c r="D137" i="4"/>
  <c r="E133" i="4"/>
  <c r="D133" i="4"/>
  <c r="E129" i="4"/>
  <c r="D129" i="4"/>
  <c r="E125" i="4"/>
  <c r="D125" i="4"/>
  <c r="E121" i="4"/>
  <c r="D121" i="4"/>
  <c r="E117" i="4"/>
  <c r="D117" i="4"/>
  <c r="E113" i="4"/>
  <c r="D113" i="4"/>
  <c r="E109" i="4"/>
  <c r="D109" i="4"/>
  <c r="E105" i="4"/>
  <c r="D105" i="4"/>
  <c r="E101" i="4"/>
  <c r="D101" i="4"/>
  <c r="E97" i="4"/>
  <c r="D97" i="4"/>
  <c r="E93" i="4"/>
  <c r="D93" i="4"/>
  <c r="E89" i="4"/>
  <c r="D89" i="4"/>
  <c r="E85" i="4"/>
  <c r="D85" i="4"/>
  <c r="E81" i="4"/>
  <c r="D81" i="4"/>
  <c r="E77" i="4"/>
  <c r="D77" i="4"/>
  <c r="E73" i="4"/>
  <c r="D73" i="4"/>
  <c r="E69" i="4"/>
  <c r="D69" i="4"/>
  <c r="E65" i="4"/>
  <c r="D65" i="4"/>
  <c r="E61" i="4"/>
  <c r="D61" i="4"/>
  <c r="E57" i="4"/>
  <c r="D57" i="4"/>
  <c r="E53" i="4"/>
  <c r="D53" i="4"/>
  <c r="E49" i="4"/>
  <c r="D49" i="4"/>
  <c r="E45" i="4"/>
  <c r="D45" i="4"/>
  <c r="E41" i="4"/>
  <c r="D41" i="4"/>
  <c r="D37" i="4"/>
  <c r="E37" i="4"/>
  <c r="E196" i="3"/>
  <c r="D196" i="3"/>
  <c r="D184" i="3"/>
  <c r="E184" i="3"/>
  <c r="D176" i="3"/>
  <c r="E176" i="3"/>
  <c r="D164" i="3"/>
  <c r="E164" i="3"/>
  <c r="D152" i="3"/>
  <c r="E152" i="3"/>
  <c r="D140" i="3"/>
  <c r="E140" i="3"/>
  <c r="D128" i="3"/>
  <c r="E128" i="3"/>
  <c r="D124" i="3"/>
  <c r="E124" i="3"/>
  <c r="D112" i="3"/>
  <c r="E112" i="3"/>
  <c r="D100" i="3"/>
  <c r="E100" i="3"/>
  <c r="D88" i="3"/>
  <c r="E88" i="3"/>
  <c r="D84" i="3"/>
  <c r="E84" i="3"/>
  <c r="D68" i="3"/>
  <c r="E68" i="3"/>
  <c r="D56" i="3"/>
  <c r="E56" i="3"/>
  <c r="D52" i="3"/>
  <c r="E52" i="3"/>
  <c r="D40" i="3"/>
  <c r="E40" i="3"/>
  <c r="E131" i="4"/>
  <c r="D131" i="4"/>
  <c r="E111" i="4"/>
  <c r="D111" i="4"/>
  <c r="E63" i="4"/>
  <c r="D63" i="4"/>
  <c r="E59" i="4"/>
  <c r="D59" i="4"/>
  <c r="E51" i="4"/>
  <c r="D51" i="4"/>
  <c r="E47" i="4"/>
  <c r="D47" i="4"/>
  <c r="E43" i="4"/>
  <c r="D43" i="4"/>
  <c r="D203" i="3"/>
  <c r="E203" i="3"/>
  <c r="D191" i="3"/>
  <c r="E191" i="3"/>
  <c r="D183" i="3"/>
  <c r="E183" i="3"/>
  <c r="D175" i="3"/>
  <c r="E175" i="3"/>
  <c r="D167" i="3"/>
  <c r="E167" i="3"/>
  <c r="D155" i="3"/>
  <c r="E155" i="3"/>
  <c r="D147" i="3"/>
  <c r="E147" i="3"/>
  <c r="D131" i="3"/>
  <c r="E131" i="3"/>
  <c r="D119" i="3"/>
  <c r="E119" i="3"/>
  <c r="D111" i="3"/>
  <c r="E111" i="3"/>
  <c r="D99" i="3"/>
  <c r="E99" i="3"/>
  <c r="D95" i="3"/>
  <c r="E95" i="3"/>
  <c r="D79" i="3"/>
  <c r="E79" i="3"/>
  <c r="D63" i="3"/>
  <c r="E63" i="3"/>
  <c r="D51" i="3"/>
  <c r="E51" i="3"/>
  <c r="D47" i="3"/>
  <c r="E47" i="3"/>
  <c r="D201" i="3"/>
  <c r="E201" i="3"/>
  <c r="D197" i="3"/>
  <c r="E197" i="3"/>
  <c r="D193" i="3"/>
  <c r="E193" i="3"/>
  <c r="D189" i="3"/>
  <c r="E189" i="3"/>
  <c r="D185" i="3"/>
  <c r="E185" i="3"/>
  <c r="D181" i="3"/>
  <c r="E181" i="3"/>
  <c r="D177" i="3"/>
  <c r="E177" i="3"/>
  <c r="D173" i="3"/>
  <c r="E173" i="3"/>
  <c r="D169" i="3"/>
  <c r="E169" i="3"/>
  <c r="D165" i="3"/>
  <c r="E165" i="3"/>
  <c r="D161" i="3"/>
  <c r="E161" i="3"/>
  <c r="D157" i="3"/>
  <c r="E157" i="3"/>
  <c r="D153" i="3"/>
  <c r="E153" i="3"/>
  <c r="D149" i="3"/>
  <c r="E149" i="3"/>
  <c r="D145" i="3"/>
  <c r="E145" i="3"/>
  <c r="D141" i="3"/>
  <c r="E141" i="3"/>
  <c r="D137" i="3"/>
  <c r="E137" i="3"/>
  <c r="D133" i="3"/>
  <c r="E133" i="3"/>
  <c r="D129" i="3"/>
  <c r="E129" i="3"/>
  <c r="D125" i="3"/>
  <c r="E125" i="3"/>
  <c r="D121" i="3"/>
  <c r="E121" i="3"/>
  <c r="D117" i="3"/>
  <c r="E117" i="3"/>
  <c r="D113" i="3"/>
  <c r="E113" i="3"/>
  <c r="D109" i="3"/>
  <c r="E109" i="3"/>
  <c r="D105" i="3"/>
  <c r="E105" i="3"/>
  <c r="D101" i="3"/>
  <c r="E101" i="3"/>
  <c r="D97" i="3"/>
  <c r="E97" i="3"/>
  <c r="D93" i="3"/>
  <c r="E93" i="3"/>
  <c r="D89" i="3"/>
  <c r="E89" i="3"/>
  <c r="D85" i="3"/>
  <c r="E85" i="3"/>
  <c r="D81" i="3"/>
  <c r="E81" i="3"/>
  <c r="D77" i="3"/>
  <c r="E77" i="3"/>
  <c r="D73" i="3"/>
  <c r="E73" i="3"/>
  <c r="D69" i="3"/>
  <c r="E69" i="3"/>
  <c r="D65" i="3"/>
  <c r="E65" i="3"/>
  <c r="D61" i="3"/>
  <c r="E61" i="3"/>
  <c r="D57" i="3"/>
  <c r="E57" i="3"/>
  <c r="D53" i="3"/>
  <c r="E53" i="3"/>
  <c r="D49" i="3"/>
  <c r="E49" i="3"/>
  <c r="D45" i="3"/>
  <c r="E45" i="3"/>
  <c r="D41" i="3"/>
  <c r="E41" i="3"/>
  <c r="D37" i="3"/>
  <c r="E37" i="3"/>
  <c r="D202" i="4"/>
  <c r="E202" i="4"/>
  <c r="D198" i="4"/>
  <c r="E198" i="4"/>
  <c r="D194" i="4"/>
  <c r="E194" i="4"/>
  <c r="D190" i="4"/>
  <c r="E190" i="4"/>
  <c r="D186" i="4"/>
  <c r="E186" i="4"/>
  <c r="D182" i="4"/>
  <c r="E182" i="4"/>
  <c r="D178" i="4"/>
  <c r="E178" i="4"/>
  <c r="D174" i="4"/>
  <c r="E174" i="4"/>
  <c r="D170" i="4"/>
  <c r="E170" i="4"/>
  <c r="D166" i="4"/>
  <c r="E166" i="4"/>
  <c r="D162" i="4"/>
  <c r="E162" i="4"/>
  <c r="D158" i="4"/>
  <c r="E158" i="4"/>
  <c r="D154" i="4"/>
  <c r="E154" i="4"/>
  <c r="D150" i="4"/>
  <c r="E150" i="4"/>
  <c r="D146" i="4"/>
  <c r="E146" i="4"/>
  <c r="D142" i="4"/>
  <c r="E142" i="4"/>
  <c r="D138" i="4"/>
  <c r="E138" i="4"/>
  <c r="D134" i="4"/>
  <c r="E134" i="4"/>
  <c r="D130" i="4"/>
  <c r="E130" i="4"/>
  <c r="D126" i="4"/>
  <c r="E126" i="4"/>
  <c r="D122" i="4"/>
  <c r="E122" i="4"/>
  <c r="D118" i="4"/>
  <c r="E118" i="4"/>
  <c r="D114" i="4"/>
  <c r="E114" i="4"/>
  <c r="D110" i="4"/>
  <c r="E110" i="4"/>
  <c r="D106" i="4"/>
  <c r="E106" i="4"/>
  <c r="D102" i="4"/>
  <c r="E102" i="4"/>
  <c r="D98" i="4"/>
  <c r="E98" i="4"/>
  <c r="D94" i="4"/>
  <c r="E94" i="4"/>
  <c r="D90" i="4"/>
  <c r="E90" i="4"/>
  <c r="D86" i="4"/>
  <c r="E86" i="4"/>
  <c r="D82" i="4"/>
  <c r="E82" i="4"/>
  <c r="D78" i="4"/>
  <c r="E78" i="4"/>
  <c r="D74" i="4"/>
  <c r="E74" i="4"/>
  <c r="D70" i="4"/>
  <c r="E70" i="4"/>
  <c r="D66" i="4"/>
  <c r="E66" i="4"/>
  <c r="D62" i="4"/>
  <c r="E62" i="4"/>
  <c r="D58" i="4"/>
  <c r="E58" i="4"/>
  <c r="D54" i="4"/>
  <c r="E54" i="4"/>
  <c r="D50" i="4"/>
  <c r="E50" i="4"/>
  <c r="D46" i="4"/>
  <c r="E46" i="4"/>
  <c r="D42" i="4"/>
  <c r="E42" i="4"/>
  <c r="D38" i="4"/>
  <c r="E38" i="4"/>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8" i="9"/>
  <c r="AR10" i="3"/>
  <c r="AB10" i="3"/>
  <c r="K10" i="3"/>
  <c r="D5" i="3" l="1"/>
  <c r="E5" i="4"/>
  <c r="O5" i="4" s="1"/>
  <c r="D5" i="4"/>
  <c r="E5" i="3"/>
  <c r="O7" i="2"/>
  <c r="AN10" i="4"/>
  <c r="Z10" i="4"/>
  <c r="AE10" i="3"/>
  <c r="F5" i="3" l="1"/>
  <c r="R5" i="3"/>
  <c r="F5" i="4"/>
  <c r="M5" i="4"/>
  <c r="O6" i="2"/>
  <c r="AU10" i="3" l="1"/>
  <c r="O5" i="3"/>
  <c r="P5" i="3" l="1"/>
  <c r="B7" i="10"/>
  <c r="C7" i="10"/>
  <c r="B8" i="10"/>
  <c r="C8" i="10"/>
  <c r="B9" i="10"/>
  <c r="C9" i="10"/>
  <c r="B10" i="10"/>
  <c r="C10" i="10"/>
  <c r="B11" i="10"/>
  <c r="C11" i="10"/>
  <c r="B12" i="10"/>
  <c r="C12" i="10"/>
  <c r="B13" i="10"/>
  <c r="C13" i="10"/>
  <c r="B14" i="10"/>
  <c r="C14" i="10"/>
  <c r="B15" i="10"/>
  <c r="C15" i="10"/>
  <c r="B16" i="10"/>
  <c r="C16" i="10"/>
  <c r="B17" i="10"/>
  <c r="C17" i="10"/>
  <c r="B18" i="10"/>
  <c r="C18" i="10"/>
  <c r="B19" i="10"/>
  <c r="C19" i="10"/>
  <c r="B20" i="10"/>
  <c r="C20" i="10"/>
  <c r="B21" i="10"/>
  <c r="C21" i="10"/>
  <c r="B22" i="10"/>
  <c r="C22" i="10"/>
  <c r="B23" i="10"/>
  <c r="C23" i="10"/>
  <c r="B24" i="10"/>
  <c r="C24" i="10"/>
  <c r="B25" i="10"/>
  <c r="C25" i="10"/>
  <c r="B26" i="10"/>
  <c r="C26" i="10"/>
  <c r="B27" i="10"/>
  <c r="C27" i="10"/>
  <c r="B28" i="10"/>
  <c r="C28" i="10"/>
  <c r="B29" i="10"/>
  <c r="C29" i="10"/>
  <c r="B30" i="10"/>
  <c r="C30" i="10"/>
  <c r="B31" i="10"/>
  <c r="C31" i="10"/>
  <c r="B32" i="10"/>
  <c r="C32" i="10"/>
  <c r="B33" i="10"/>
  <c r="C33" i="10"/>
  <c r="B34" i="10"/>
  <c r="C34" i="10"/>
  <c r="B35" i="10"/>
  <c r="C35" i="10"/>
  <c r="B36" i="10"/>
  <c r="C36" i="10"/>
  <c r="B37" i="10"/>
  <c r="C37" i="10"/>
  <c r="B38" i="10"/>
  <c r="C38" i="10"/>
  <c r="B39" i="10"/>
  <c r="C39" i="10"/>
  <c r="B40" i="10"/>
  <c r="C40" i="10"/>
  <c r="B41" i="10"/>
  <c r="C41" i="10"/>
  <c r="B42" i="10"/>
  <c r="C42" i="10"/>
  <c r="B43" i="10"/>
  <c r="C43" i="10"/>
  <c r="B44" i="10"/>
  <c r="C44" i="10"/>
  <c r="B45" i="10"/>
  <c r="C45" i="10"/>
  <c r="B46" i="10"/>
  <c r="C46" i="10"/>
  <c r="B47" i="10"/>
  <c r="C47" i="10"/>
  <c r="B48" i="10"/>
  <c r="C48" i="10"/>
  <c r="B49" i="10"/>
  <c r="C49" i="10"/>
  <c r="B50" i="10"/>
  <c r="C50" i="10"/>
  <c r="B51" i="10"/>
  <c r="C51" i="10"/>
  <c r="B52" i="10"/>
  <c r="C52" i="10"/>
  <c r="B53" i="10"/>
  <c r="C53" i="10"/>
  <c r="B54" i="10"/>
  <c r="C54" i="10"/>
  <c r="B55" i="10"/>
  <c r="C55" i="10"/>
  <c r="B56" i="10"/>
  <c r="C56" i="10"/>
  <c r="B57" i="10"/>
  <c r="C57" i="10"/>
  <c r="B58" i="10"/>
  <c r="C58" i="10"/>
  <c r="B59" i="10"/>
  <c r="C59" i="10"/>
  <c r="B60" i="10"/>
  <c r="C60" i="10"/>
  <c r="B61" i="10"/>
  <c r="C61" i="10"/>
  <c r="B62" i="10"/>
  <c r="C62" i="10"/>
  <c r="B63" i="10"/>
  <c r="C63" i="10"/>
  <c r="B64" i="10"/>
  <c r="C64" i="10"/>
  <c r="B65" i="10"/>
  <c r="C65" i="10"/>
  <c r="B66" i="10"/>
  <c r="C66" i="10"/>
  <c r="B67" i="10"/>
  <c r="C67" i="10"/>
  <c r="B68" i="10"/>
  <c r="C68" i="10"/>
  <c r="B69" i="10"/>
  <c r="C69" i="10"/>
  <c r="B70" i="10"/>
  <c r="C70" i="10"/>
  <c r="B71" i="10"/>
  <c r="C71" i="10"/>
  <c r="B72" i="10"/>
  <c r="C72" i="10"/>
  <c r="B73" i="10"/>
  <c r="C73" i="10"/>
  <c r="B74" i="10"/>
  <c r="C74" i="10"/>
  <c r="B75" i="10"/>
  <c r="C75" i="10"/>
  <c r="B76" i="10"/>
  <c r="C76" i="10"/>
  <c r="B77" i="10"/>
  <c r="C77" i="10"/>
  <c r="B78" i="10"/>
  <c r="C78" i="10"/>
  <c r="B79" i="10"/>
  <c r="C79" i="10"/>
  <c r="B80" i="10"/>
  <c r="C80" i="10"/>
  <c r="B81" i="10"/>
  <c r="C81" i="10"/>
  <c r="B82" i="10"/>
  <c r="C82" i="10"/>
  <c r="B83" i="10"/>
  <c r="C83" i="10"/>
  <c r="B84" i="10"/>
  <c r="C84" i="10"/>
  <c r="B85" i="10"/>
  <c r="C85" i="10"/>
  <c r="B86" i="10"/>
  <c r="C86" i="10"/>
  <c r="B87" i="10"/>
  <c r="C87" i="10"/>
  <c r="B88" i="10"/>
  <c r="C88" i="10"/>
  <c r="B89" i="10"/>
  <c r="C89" i="10"/>
  <c r="B90" i="10"/>
  <c r="C90" i="10"/>
  <c r="B91" i="10"/>
  <c r="C91" i="10"/>
  <c r="B92" i="10"/>
  <c r="C92" i="10"/>
  <c r="B93" i="10"/>
  <c r="C93" i="10"/>
  <c r="B94" i="10"/>
  <c r="C94" i="10"/>
  <c r="B95" i="10"/>
  <c r="C95" i="10"/>
  <c r="B96" i="10"/>
  <c r="C96" i="10"/>
  <c r="B97" i="10"/>
  <c r="C97" i="10"/>
  <c r="B98" i="10"/>
  <c r="C98" i="10"/>
  <c r="B99" i="10"/>
  <c r="C99" i="10"/>
  <c r="B100" i="10"/>
  <c r="C100" i="10"/>
  <c r="B101" i="10"/>
  <c r="C101" i="10"/>
  <c r="B102" i="10"/>
  <c r="C102" i="10"/>
  <c r="B103" i="10"/>
  <c r="C103" i="10"/>
  <c r="B104" i="10"/>
  <c r="C104" i="10"/>
  <c r="B105" i="10"/>
  <c r="C105" i="10"/>
  <c r="B106" i="10"/>
  <c r="C106" i="10"/>
  <c r="B107" i="10"/>
  <c r="C107" i="10"/>
  <c r="B108" i="10"/>
  <c r="C108" i="10"/>
  <c r="B109" i="10"/>
  <c r="C109" i="10"/>
  <c r="B110" i="10"/>
  <c r="C110" i="10"/>
  <c r="B111" i="10"/>
  <c r="C111" i="10"/>
  <c r="B112" i="10"/>
  <c r="C112" i="10"/>
  <c r="B113" i="10"/>
  <c r="C113" i="10"/>
  <c r="B114" i="10"/>
  <c r="C114" i="10"/>
  <c r="B115" i="10"/>
  <c r="C115" i="10"/>
  <c r="B116" i="10"/>
  <c r="C116" i="10"/>
  <c r="B117" i="10"/>
  <c r="C117" i="10"/>
  <c r="B118" i="10"/>
  <c r="C118" i="10"/>
  <c r="B119" i="10"/>
  <c r="C119" i="10"/>
  <c r="B120" i="10"/>
  <c r="C120" i="10"/>
  <c r="B121" i="10"/>
  <c r="C121" i="10"/>
  <c r="B122" i="10"/>
  <c r="C122" i="10"/>
  <c r="B123" i="10"/>
  <c r="C123" i="10"/>
  <c r="B124" i="10"/>
  <c r="C124" i="10"/>
  <c r="B125" i="10"/>
  <c r="C125" i="10"/>
  <c r="B126" i="10"/>
  <c r="C126" i="10"/>
  <c r="B127" i="10"/>
  <c r="C127" i="10"/>
  <c r="B128" i="10"/>
  <c r="C128" i="10"/>
  <c r="B129" i="10"/>
  <c r="C129" i="10"/>
  <c r="B130" i="10"/>
  <c r="C130" i="10"/>
  <c r="B131" i="10"/>
  <c r="C131" i="10"/>
  <c r="B132" i="10"/>
  <c r="C132" i="10"/>
  <c r="B133" i="10"/>
  <c r="C133" i="10"/>
  <c r="B134" i="10"/>
  <c r="C134" i="10"/>
  <c r="B135" i="10"/>
  <c r="C135" i="10"/>
  <c r="B136" i="10"/>
  <c r="C136" i="10"/>
  <c r="B137" i="10"/>
  <c r="C137" i="10"/>
  <c r="B138" i="10"/>
  <c r="C138" i="10"/>
  <c r="B139" i="10"/>
  <c r="C139" i="10"/>
  <c r="B140" i="10"/>
  <c r="C140" i="10"/>
  <c r="B141" i="10"/>
  <c r="C141" i="10"/>
  <c r="B142" i="10"/>
  <c r="C142" i="10"/>
  <c r="B143" i="10"/>
  <c r="C143" i="10"/>
  <c r="B144" i="10"/>
  <c r="C144" i="10"/>
  <c r="B145" i="10"/>
  <c r="C145" i="10"/>
  <c r="B146" i="10"/>
  <c r="C146" i="10"/>
  <c r="B147" i="10"/>
  <c r="C147" i="10"/>
  <c r="B148" i="10"/>
  <c r="C148" i="10"/>
  <c r="B149" i="10"/>
  <c r="C149" i="10"/>
  <c r="B150" i="10"/>
  <c r="C150" i="10"/>
  <c r="B151" i="10"/>
  <c r="C151" i="10"/>
  <c r="B152" i="10"/>
  <c r="C152" i="10"/>
  <c r="B153" i="10"/>
  <c r="C153" i="10"/>
  <c r="B154" i="10"/>
  <c r="C154" i="10"/>
  <c r="B155" i="10"/>
  <c r="C155" i="10"/>
  <c r="B156" i="10"/>
  <c r="C156" i="10"/>
  <c r="B157" i="10"/>
  <c r="C157" i="10"/>
  <c r="B158" i="10"/>
  <c r="C158" i="10"/>
  <c r="B159" i="10"/>
  <c r="C159" i="10"/>
  <c r="B160" i="10"/>
  <c r="C160" i="10"/>
  <c r="B161" i="10"/>
  <c r="C161" i="10"/>
  <c r="B162" i="10"/>
  <c r="C162" i="10"/>
  <c r="B163" i="10"/>
  <c r="C163" i="10"/>
  <c r="B164" i="10"/>
  <c r="C164" i="10"/>
  <c r="B165" i="10"/>
  <c r="C165" i="10"/>
  <c r="B166" i="10"/>
  <c r="C166" i="10"/>
  <c r="B167" i="10"/>
  <c r="C167" i="10"/>
  <c r="B168" i="10"/>
  <c r="C168" i="10"/>
  <c r="B169" i="10"/>
  <c r="C169" i="10"/>
  <c r="B170" i="10"/>
  <c r="C170" i="10"/>
  <c r="B171" i="10"/>
  <c r="C171" i="10"/>
  <c r="B172" i="10"/>
  <c r="C172" i="10"/>
  <c r="B173" i="10"/>
  <c r="C173" i="10"/>
  <c r="B174" i="10"/>
  <c r="C174" i="10"/>
  <c r="B175" i="10"/>
  <c r="C175" i="10"/>
  <c r="B176" i="10"/>
  <c r="C176" i="10"/>
  <c r="B177" i="10"/>
  <c r="C177" i="10"/>
  <c r="B178" i="10"/>
  <c r="C178" i="10"/>
  <c r="B179" i="10"/>
  <c r="C179" i="10"/>
  <c r="B180" i="10"/>
  <c r="C180" i="10"/>
  <c r="B181" i="10"/>
  <c r="C181" i="10"/>
  <c r="B182" i="10"/>
  <c r="C182" i="10"/>
  <c r="B183" i="10"/>
  <c r="C183" i="10"/>
  <c r="B184" i="10"/>
  <c r="C184" i="10"/>
  <c r="B185" i="10"/>
  <c r="C185" i="10"/>
  <c r="B186" i="10"/>
  <c r="C186" i="10"/>
  <c r="B187" i="10"/>
  <c r="C187" i="10"/>
  <c r="B188" i="10"/>
  <c r="C188" i="10"/>
  <c r="B189" i="10"/>
  <c r="C189" i="10"/>
  <c r="B190" i="10"/>
  <c r="C190" i="10"/>
  <c r="B191" i="10"/>
  <c r="C191" i="10"/>
  <c r="B192" i="10"/>
  <c r="C192" i="10"/>
  <c r="B193" i="10"/>
  <c r="C193" i="10"/>
  <c r="B194" i="10"/>
  <c r="C194" i="10"/>
  <c r="B195" i="10"/>
  <c r="C195" i="10"/>
  <c r="B196" i="10"/>
  <c r="C196" i="10"/>
  <c r="B197" i="10"/>
  <c r="C197" i="10"/>
  <c r="B198" i="10"/>
  <c r="C198" i="10"/>
  <c r="B199" i="10"/>
  <c r="C199" i="10"/>
  <c r="B200" i="10"/>
  <c r="C200" i="10"/>
  <c r="C6" i="10"/>
  <c r="B6"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8" i="10"/>
  <c r="D157" i="10"/>
  <c r="D156" i="10"/>
  <c r="D155" i="10"/>
  <c r="D154" i="10"/>
  <c r="D153" i="10"/>
  <c r="D152" i="10"/>
  <c r="D151" i="10"/>
  <c r="D150" i="10"/>
  <c r="D149" i="10"/>
  <c r="D148" i="10"/>
  <c r="D147" i="10"/>
  <c r="D146" i="10"/>
  <c r="D145" i="10"/>
  <c r="D144" i="10"/>
  <c r="D143" i="10"/>
  <c r="D142"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3" i="10"/>
  <c r="D112" i="10"/>
  <c r="D111" i="10"/>
  <c r="D110" i="10"/>
  <c r="D109" i="10"/>
  <c r="D108" i="10"/>
  <c r="D107" i="10"/>
  <c r="D106" i="10"/>
  <c r="D105" i="10"/>
  <c r="D104" i="10"/>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AJ200" i="10"/>
  <c r="AI200" i="10"/>
  <c r="AH200" i="10"/>
  <c r="AG200" i="10"/>
  <c r="AF200" i="10"/>
  <c r="AE200" i="10"/>
  <c r="AD200" i="10"/>
  <c r="AC200" i="10"/>
  <c r="AB200" i="10"/>
  <c r="AA200" i="10"/>
  <c r="Z200" i="10"/>
  <c r="Y200" i="10"/>
  <c r="X200" i="10"/>
  <c r="W200" i="10"/>
  <c r="V200" i="10"/>
  <c r="U200" i="10"/>
  <c r="AJ199" i="10"/>
  <c r="AI199" i="10"/>
  <c r="AH199" i="10"/>
  <c r="AG199" i="10"/>
  <c r="AF199" i="10"/>
  <c r="AE199" i="10"/>
  <c r="AD199" i="10"/>
  <c r="AC199" i="10"/>
  <c r="AB199" i="10"/>
  <c r="AA199" i="10"/>
  <c r="Z199" i="10"/>
  <c r="Y199" i="10"/>
  <c r="X199" i="10"/>
  <c r="W199" i="10"/>
  <c r="V199" i="10"/>
  <c r="U199" i="10"/>
  <c r="AJ198" i="10"/>
  <c r="AI198" i="10"/>
  <c r="AH198" i="10"/>
  <c r="AG198" i="10"/>
  <c r="AF198" i="10"/>
  <c r="AE198" i="10"/>
  <c r="AD198" i="10"/>
  <c r="AC198" i="10"/>
  <c r="AB198" i="10"/>
  <c r="AA198" i="10"/>
  <c r="Z198" i="10"/>
  <c r="Y198" i="10"/>
  <c r="X198" i="10"/>
  <c r="W198" i="10"/>
  <c r="V198" i="10"/>
  <c r="U198" i="10"/>
  <c r="AJ197" i="10"/>
  <c r="AI197" i="10"/>
  <c r="AH197" i="10"/>
  <c r="AG197" i="10"/>
  <c r="AF197" i="10"/>
  <c r="AE197" i="10"/>
  <c r="AD197" i="10"/>
  <c r="AC197" i="10"/>
  <c r="AB197" i="10"/>
  <c r="AA197" i="10"/>
  <c r="Z197" i="10"/>
  <c r="Y197" i="10"/>
  <c r="X197" i="10"/>
  <c r="W197" i="10"/>
  <c r="V197" i="10"/>
  <c r="U197" i="10"/>
  <c r="AJ196" i="10"/>
  <c r="AI196" i="10"/>
  <c r="AH196" i="10"/>
  <c r="AG196" i="10"/>
  <c r="AF196" i="10"/>
  <c r="AE196" i="10"/>
  <c r="AD196" i="10"/>
  <c r="AC196" i="10"/>
  <c r="AB196" i="10"/>
  <c r="AA196" i="10"/>
  <c r="Z196" i="10"/>
  <c r="Y196" i="10"/>
  <c r="X196" i="10"/>
  <c r="W196" i="10"/>
  <c r="V196" i="10"/>
  <c r="U196" i="10"/>
  <c r="AJ195" i="10"/>
  <c r="AI195" i="10"/>
  <c r="AH195" i="10"/>
  <c r="AG195" i="10"/>
  <c r="AF195" i="10"/>
  <c r="AE195" i="10"/>
  <c r="AD195" i="10"/>
  <c r="AC195" i="10"/>
  <c r="AB195" i="10"/>
  <c r="AA195" i="10"/>
  <c r="Z195" i="10"/>
  <c r="Y195" i="10"/>
  <c r="X195" i="10"/>
  <c r="W195" i="10"/>
  <c r="V195" i="10"/>
  <c r="U195" i="10"/>
  <c r="AJ194" i="10"/>
  <c r="AI194" i="10"/>
  <c r="AH194" i="10"/>
  <c r="AG194" i="10"/>
  <c r="AF194" i="10"/>
  <c r="AE194" i="10"/>
  <c r="AD194" i="10"/>
  <c r="AC194" i="10"/>
  <c r="AB194" i="10"/>
  <c r="AA194" i="10"/>
  <c r="Z194" i="10"/>
  <c r="Y194" i="10"/>
  <c r="X194" i="10"/>
  <c r="W194" i="10"/>
  <c r="V194" i="10"/>
  <c r="U194" i="10"/>
  <c r="AJ193" i="10"/>
  <c r="AI193" i="10"/>
  <c r="AH193" i="10"/>
  <c r="AG193" i="10"/>
  <c r="AF193" i="10"/>
  <c r="AE193" i="10"/>
  <c r="AD193" i="10"/>
  <c r="AC193" i="10"/>
  <c r="AB193" i="10"/>
  <c r="AA193" i="10"/>
  <c r="Z193" i="10"/>
  <c r="Y193" i="10"/>
  <c r="X193" i="10"/>
  <c r="W193" i="10"/>
  <c r="V193" i="10"/>
  <c r="U193" i="10"/>
  <c r="AJ192" i="10"/>
  <c r="AI192" i="10"/>
  <c r="AH192" i="10"/>
  <c r="AG192" i="10"/>
  <c r="AF192" i="10"/>
  <c r="AE192" i="10"/>
  <c r="AD192" i="10"/>
  <c r="AC192" i="10"/>
  <c r="AB192" i="10"/>
  <c r="AA192" i="10"/>
  <c r="Z192" i="10"/>
  <c r="Y192" i="10"/>
  <c r="X192" i="10"/>
  <c r="W192" i="10"/>
  <c r="V192" i="10"/>
  <c r="U192" i="10"/>
  <c r="AJ191" i="10"/>
  <c r="AI191" i="10"/>
  <c r="AH191" i="10"/>
  <c r="AG191" i="10"/>
  <c r="AF191" i="10"/>
  <c r="AE191" i="10"/>
  <c r="AD191" i="10"/>
  <c r="AC191" i="10"/>
  <c r="AB191" i="10"/>
  <c r="AA191" i="10"/>
  <c r="Z191" i="10"/>
  <c r="Y191" i="10"/>
  <c r="X191" i="10"/>
  <c r="W191" i="10"/>
  <c r="V191" i="10"/>
  <c r="U191" i="10"/>
  <c r="AJ190" i="10"/>
  <c r="AI190" i="10"/>
  <c r="AH190" i="10"/>
  <c r="AG190" i="10"/>
  <c r="AF190" i="10"/>
  <c r="AE190" i="10"/>
  <c r="AD190" i="10"/>
  <c r="AC190" i="10"/>
  <c r="AB190" i="10"/>
  <c r="AA190" i="10"/>
  <c r="Z190" i="10"/>
  <c r="Y190" i="10"/>
  <c r="X190" i="10"/>
  <c r="W190" i="10"/>
  <c r="V190" i="10"/>
  <c r="U190" i="10"/>
  <c r="AJ189" i="10"/>
  <c r="AI189" i="10"/>
  <c r="AH189" i="10"/>
  <c r="AG189" i="10"/>
  <c r="AF189" i="10"/>
  <c r="AE189" i="10"/>
  <c r="AD189" i="10"/>
  <c r="AC189" i="10"/>
  <c r="AB189" i="10"/>
  <c r="AA189" i="10"/>
  <c r="Z189" i="10"/>
  <c r="Y189" i="10"/>
  <c r="X189" i="10"/>
  <c r="W189" i="10"/>
  <c r="V189" i="10"/>
  <c r="U189" i="10"/>
  <c r="AJ188" i="10"/>
  <c r="AI188" i="10"/>
  <c r="AH188" i="10"/>
  <c r="AG188" i="10"/>
  <c r="AF188" i="10"/>
  <c r="AE188" i="10"/>
  <c r="AD188" i="10"/>
  <c r="AC188" i="10"/>
  <c r="AB188" i="10"/>
  <c r="AA188" i="10"/>
  <c r="Z188" i="10"/>
  <c r="Y188" i="10"/>
  <c r="X188" i="10"/>
  <c r="W188" i="10"/>
  <c r="V188" i="10"/>
  <c r="U188" i="10"/>
  <c r="AJ187" i="10"/>
  <c r="AI187" i="10"/>
  <c r="AH187" i="10"/>
  <c r="AG187" i="10"/>
  <c r="AF187" i="10"/>
  <c r="AE187" i="10"/>
  <c r="AD187" i="10"/>
  <c r="AC187" i="10"/>
  <c r="AB187" i="10"/>
  <c r="AA187" i="10"/>
  <c r="Z187" i="10"/>
  <c r="Y187" i="10"/>
  <c r="X187" i="10"/>
  <c r="W187" i="10"/>
  <c r="V187" i="10"/>
  <c r="U187" i="10"/>
  <c r="AJ186" i="10"/>
  <c r="AI186" i="10"/>
  <c r="AH186" i="10"/>
  <c r="AG186" i="10"/>
  <c r="AF186" i="10"/>
  <c r="AE186" i="10"/>
  <c r="AD186" i="10"/>
  <c r="AC186" i="10"/>
  <c r="AB186" i="10"/>
  <c r="AA186" i="10"/>
  <c r="Z186" i="10"/>
  <c r="Y186" i="10"/>
  <c r="X186" i="10"/>
  <c r="W186" i="10"/>
  <c r="V186" i="10"/>
  <c r="U186" i="10"/>
  <c r="AJ185" i="10"/>
  <c r="AI185" i="10"/>
  <c r="AH185" i="10"/>
  <c r="AG185" i="10"/>
  <c r="AF185" i="10"/>
  <c r="AE185" i="10"/>
  <c r="AD185" i="10"/>
  <c r="AC185" i="10"/>
  <c r="AB185" i="10"/>
  <c r="AA185" i="10"/>
  <c r="Z185" i="10"/>
  <c r="Y185" i="10"/>
  <c r="X185" i="10"/>
  <c r="W185" i="10"/>
  <c r="V185" i="10"/>
  <c r="U185" i="10"/>
  <c r="AJ184" i="10"/>
  <c r="AI184" i="10"/>
  <c r="AH184" i="10"/>
  <c r="AG184" i="10"/>
  <c r="AF184" i="10"/>
  <c r="AE184" i="10"/>
  <c r="AD184" i="10"/>
  <c r="AC184" i="10"/>
  <c r="AB184" i="10"/>
  <c r="AA184" i="10"/>
  <c r="Z184" i="10"/>
  <c r="Y184" i="10"/>
  <c r="X184" i="10"/>
  <c r="W184" i="10"/>
  <c r="V184" i="10"/>
  <c r="U184" i="10"/>
  <c r="AJ183" i="10"/>
  <c r="AI183" i="10"/>
  <c r="AH183" i="10"/>
  <c r="AG183" i="10"/>
  <c r="AF183" i="10"/>
  <c r="AE183" i="10"/>
  <c r="AD183" i="10"/>
  <c r="AC183" i="10"/>
  <c r="AB183" i="10"/>
  <c r="AA183" i="10"/>
  <c r="Z183" i="10"/>
  <c r="Y183" i="10"/>
  <c r="X183" i="10"/>
  <c r="W183" i="10"/>
  <c r="V183" i="10"/>
  <c r="U183" i="10"/>
  <c r="AJ182" i="10"/>
  <c r="AI182" i="10"/>
  <c r="AH182" i="10"/>
  <c r="AG182" i="10"/>
  <c r="AF182" i="10"/>
  <c r="AE182" i="10"/>
  <c r="AD182" i="10"/>
  <c r="AC182" i="10"/>
  <c r="AB182" i="10"/>
  <c r="AA182" i="10"/>
  <c r="Z182" i="10"/>
  <c r="Y182" i="10"/>
  <c r="X182" i="10"/>
  <c r="W182" i="10"/>
  <c r="V182" i="10"/>
  <c r="U182" i="10"/>
  <c r="AJ181" i="10"/>
  <c r="AI181" i="10"/>
  <c r="AH181" i="10"/>
  <c r="AG181" i="10"/>
  <c r="AF181" i="10"/>
  <c r="AE181" i="10"/>
  <c r="AD181" i="10"/>
  <c r="AC181" i="10"/>
  <c r="AB181" i="10"/>
  <c r="AA181" i="10"/>
  <c r="Z181" i="10"/>
  <c r="Y181" i="10"/>
  <c r="X181" i="10"/>
  <c r="W181" i="10"/>
  <c r="V181" i="10"/>
  <c r="U181" i="10"/>
  <c r="AJ180" i="10"/>
  <c r="AI180" i="10"/>
  <c r="AH180" i="10"/>
  <c r="AG180" i="10"/>
  <c r="AF180" i="10"/>
  <c r="AE180" i="10"/>
  <c r="AD180" i="10"/>
  <c r="AC180" i="10"/>
  <c r="AB180" i="10"/>
  <c r="AA180" i="10"/>
  <c r="Z180" i="10"/>
  <c r="Y180" i="10"/>
  <c r="X180" i="10"/>
  <c r="W180" i="10"/>
  <c r="V180" i="10"/>
  <c r="U180" i="10"/>
  <c r="AJ179" i="10"/>
  <c r="AI179" i="10"/>
  <c r="AH179" i="10"/>
  <c r="AG179" i="10"/>
  <c r="AF179" i="10"/>
  <c r="AE179" i="10"/>
  <c r="AD179" i="10"/>
  <c r="AC179" i="10"/>
  <c r="AB179" i="10"/>
  <c r="AA179" i="10"/>
  <c r="Z179" i="10"/>
  <c r="Y179" i="10"/>
  <c r="X179" i="10"/>
  <c r="W179" i="10"/>
  <c r="V179" i="10"/>
  <c r="U179" i="10"/>
  <c r="AJ178" i="10"/>
  <c r="AI178" i="10"/>
  <c r="AH178" i="10"/>
  <c r="AG178" i="10"/>
  <c r="AF178" i="10"/>
  <c r="AE178" i="10"/>
  <c r="AD178" i="10"/>
  <c r="AC178" i="10"/>
  <c r="AB178" i="10"/>
  <c r="AA178" i="10"/>
  <c r="Z178" i="10"/>
  <c r="Y178" i="10"/>
  <c r="X178" i="10"/>
  <c r="W178" i="10"/>
  <c r="V178" i="10"/>
  <c r="U178" i="10"/>
  <c r="AJ177" i="10"/>
  <c r="AI177" i="10"/>
  <c r="AH177" i="10"/>
  <c r="AG177" i="10"/>
  <c r="AF177" i="10"/>
  <c r="AE177" i="10"/>
  <c r="AD177" i="10"/>
  <c r="AC177" i="10"/>
  <c r="AB177" i="10"/>
  <c r="AA177" i="10"/>
  <c r="Z177" i="10"/>
  <c r="Y177" i="10"/>
  <c r="X177" i="10"/>
  <c r="W177" i="10"/>
  <c r="V177" i="10"/>
  <c r="U177" i="10"/>
  <c r="AJ176" i="10"/>
  <c r="AI176" i="10"/>
  <c r="AH176" i="10"/>
  <c r="AG176" i="10"/>
  <c r="AF176" i="10"/>
  <c r="AE176" i="10"/>
  <c r="AD176" i="10"/>
  <c r="AC176" i="10"/>
  <c r="AB176" i="10"/>
  <c r="AA176" i="10"/>
  <c r="Z176" i="10"/>
  <c r="Y176" i="10"/>
  <c r="X176" i="10"/>
  <c r="W176" i="10"/>
  <c r="V176" i="10"/>
  <c r="U176" i="10"/>
  <c r="AJ175" i="10"/>
  <c r="AI175" i="10"/>
  <c r="AH175" i="10"/>
  <c r="AG175" i="10"/>
  <c r="AF175" i="10"/>
  <c r="AE175" i="10"/>
  <c r="AD175" i="10"/>
  <c r="AC175" i="10"/>
  <c r="AB175" i="10"/>
  <c r="AA175" i="10"/>
  <c r="Z175" i="10"/>
  <c r="Y175" i="10"/>
  <c r="X175" i="10"/>
  <c r="W175" i="10"/>
  <c r="V175" i="10"/>
  <c r="U175" i="10"/>
  <c r="AJ174" i="10"/>
  <c r="AI174" i="10"/>
  <c r="AH174" i="10"/>
  <c r="AG174" i="10"/>
  <c r="AF174" i="10"/>
  <c r="AE174" i="10"/>
  <c r="AD174" i="10"/>
  <c r="AC174" i="10"/>
  <c r="AB174" i="10"/>
  <c r="AA174" i="10"/>
  <c r="Z174" i="10"/>
  <c r="Y174" i="10"/>
  <c r="X174" i="10"/>
  <c r="W174" i="10"/>
  <c r="V174" i="10"/>
  <c r="U174" i="10"/>
  <c r="AJ173" i="10"/>
  <c r="AI173" i="10"/>
  <c r="AH173" i="10"/>
  <c r="AG173" i="10"/>
  <c r="AF173" i="10"/>
  <c r="AE173" i="10"/>
  <c r="AD173" i="10"/>
  <c r="AC173" i="10"/>
  <c r="AB173" i="10"/>
  <c r="AA173" i="10"/>
  <c r="Z173" i="10"/>
  <c r="Y173" i="10"/>
  <c r="X173" i="10"/>
  <c r="W173" i="10"/>
  <c r="V173" i="10"/>
  <c r="U173" i="10"/>
  <c r="AJ172" i="10"/>
  <c r="AI172" i="10"/>
  <c r="AH172" i="10"/>
  <c r="AG172" i="10"/>
  <c r="AF172" i="10"/>
  <c r="AE172" i="10"/>
  <c r="AD172" i="10"/>
  <c r="AC172" i="10"/>
  <c r="AB172" i="10"/>
  <c r="AA172" i="10"/>
  <c r="Z172" i="10"/>
  <c r="Y172" i="10"/>
  <c r="X172" i="10"/>
  <c r="W172" i="10"/>
  <c r="V172" i="10"/>
  <c r="U172" i="10"/>
  <c r="AJ171" i="10"/>
  <c r="AI171" i="10"/>
  <c r="AH171" i="10"/>
  <c r="AG171" i="10"/>
  <c r="AF171" i="10"/>
  <c r="AE171" i="10"/>
  <c r="AD171" i="10"/>
  <c r="AC171" i="10"/>
  <c r="AB171" i="10"/>
  <c r="AA171" i="10"/>
  <c r="Z171" i="10"/>
  <c r="Y171" i="10"/>
  <c r="X171" i="10"/>
  <c r="W171" i="10"/>
  <c r="V171" i="10"/>
  <c r="U171" i="10"/>
  <c r="AJ170" i="10"/>
  <c r="AI170" i="10"/>
  <c r="AH170" i="10"/>
  <c r="AG170" i="10"/>
  <c r="AF170" i="10"/>
  <c r="AE170" i="10"/>
  <c r="AD170" i="10"/>
  <c r="AC170" i="10"/>
  <c r="AB170" i="10"/>
  <c r="AA170" i="10"/>
  <c r="Z170" i="10"/>
  <c r="Y170" i="10"/>
  <c r="X170" i="10"/>
  <c r="W170" i="10"/>
  <c r="V170" i="10"/>
  <c r="U170" i="10"/>
  <c r="AJ169" i="10"/>
  <c r="AI169" i="10"/>
  <c r="AH169" i="10"/>
  <c r="AG169" i="10"/>
  <c r="AF169" i="10"/>
  <c r="AE169" i="10"/>
  <c r="AD169" i="10"/>
  <c r="AC169" i="10"/>
  <c r="AB169" i="10"/>
  <c r="AA169" i="10"/>
  <c r="Z169" i="10"/>
  <c r="Y169" i="10"/>
  <c r="X169" i="10"/>
  <c r="W169" i="10"/>
  <c r="V169" i="10"/>
  <c r="U169" i="10"/>
  <c r="AJ168" i="10"/>
  <c r="AI168" i="10"/>
  <c r="AH168" i="10"/>
  <c r="AG168" i="10"/>
  <c r="AF168" i="10"/>
  <c r="AE168" i="10"/>
  <c r="AD168" i="10"/>
  <c r="AC168" i="10"/>
  <c r="AB168" i="10"/>
  <c r="AA168" i="10"/>
  <c r="Z168" i="10"/>
  <c r="Y168" i="10"/>
  <c r="X168" i="10"/>
  <c r="W168" i="10"/>
  <c r="V168" i="10"/>
  <c r="U168" i="10"/>
  <c r="AJ167" i="10"/>
  <c r="AI167" i="10"/>
  <c r="AH167" i="10"/>
  <c r="AG167" i="10"/>
  <c r="AF167" i="10"/>
  <c r="AE167" i="10"/>
  <c r="AD167" i="10"/>
  <c r="AC167" i="10"/>
  <c r="AB167" i="10"/>
  <c r="AA167" i="10"/>
  <c r="Z167" i="10"/>
  <c r="Y167" i="10"/>
  <c r="X167" i="10"/>
  <c r="W167" i="10"/>
  <c r="V167" i="10"/>
  <c r="U167" i="10"/>
  <c r="AJ166" i="10"/>
  <c r="AI166" i="10"/>
  <c r="AH166" i="10"/>
  <c r="AG166" i="10"/>
  <c r="AF166" i="10"/>
  <c r="AE166" i="10"/>
  <c r="AD166" i="10"/>
  <c r="AC166" i="10"/>
  <c r="AB166" i="10"/>
  <c r="AA166" i="10"/>
  <c r="Z166" i="10"/>
  <c r="Y166" i="10"/>
  <c r="X166" i="10"/>
  <c r="W166" i="10"/>
  <c r="V166" i="10"/>
  <c r="U166" i="10"/>
  <c r="AJ165" i="10"/>
  <c r="AI165" i="10"/>
  <c r="AH165" i="10"/>
  <c r="AG165" i="10"/>
  <c r="AF165" i="10"/>
  <c r="AE165" i="10"/>
  <c r="AD165" i="10"/>
  <c r="AC165" i="10"/>
  <c r="AB165" i="10"/>
  <c r="AA165" i="10"/>
  <c r="Z165" i="10"/>
  <c r="Y165" i="10"/>
  <c r="X165" i="10"/>
  <c r="W165" i="10"/>
  <c r="V165" i="10"/>
  <c r="U165" i="10"/>
  <c r="AJ164" i="10"/>
  <c r="AI164" i="10"/>
  <c r="AH164" i="10"/>
  <c r="AG164" i="10"/>
  <c r="AF164" i="10"/>
  <c r="AE164" i="10"/>
  <c r="AD164" i="10"/>
  <c r="AC164" i="10"/>
  <c r="AB164" i="10"/>
  <c r="AA164" i="10"/>
  <c r="Z164" i="10"/>
  <c r="Y164" i="10"/>
  <c r="X164" i="10"/>
  <c r="W164" i="10"/>
  <c r="V164" i="10"/>
  <c r="U164" i="10"/>
  <c r="AJ163" i="10"/>
  <c r="AI163" i="10"/>
  <c r="AH163" i="10"/>
  <c r="AG163" i="10"/>
  <c r="AF163" i="10"/>
  <c r="AE163" i="10"/>
  <c r="AD163" i="10"/>
  <c r="AC163" i="10"/>
  <c r="AB163" i="10"/>
  <c r="AA163" i="10"/>
  <c r="Z163" i="10"/>
  <c r="Y163" i="10"/>
  <c r="X163" i="10"/>
  <c r="W163" i="10"/>
  <c r="V163" i="10"/>
  <c r="U163" i="10"/>
  <c r="AJ162" i="10"/>
  <c r="AI162" i="10"/>
  <c r="AH162" i="10"/>
  <c r="AG162" i="10"/>
  <c r="AF162" i="10"/>
  <c r="AE162" i="10"/>
  <c r="AD162" i="10"/>
  <c r="AC162" i="10"/>
  <c r="AB162" i="10"/>
  <c r="AA162" i="10"/>
  <c r="Z162" i="10"/>
  <c r="Y162" i="10"/>
  <c r="X162" i="10"/>
  <c r="W162" i="10"/>
  <c r="V162" i="10"/>
  <c r="U162" i="10"/>
  <c r="AJ161" i="10"/>
  <c r="AI161" i="10"/>
  <c r="AH161" i="10"/>
  <c r="AG161" i="10"/>
  <c r="AF161" i="10"/>
  <c r="AE161" i="10"/>
  <c r="AD161" i="10"/>
  <c r="AC161" i="10"/>
  <c r="AB161" i="10"/>
  <c r="AA161" i="10"/>
  <c r="Z161" i="10"/>
  <c r="Y161" i="10"/>
  <c r="X161" i="10"/>
  <c r="W161" i="10"/>
  <c r="V161" i="10"/>
  <c r="U161" i="10"/>
  <c r="AJ160" i="10"/>
  <c r="AI160" i="10"/>
  <c r="AH160" i="10"/>
  <c r="AG160" i="10"/>
  <c r="AF160" i="10"/>
  <c r="AE160" i="10"/>
  <c r="AD160" i="10"/>
  <c r="AC160" i="10"/>
  <c r="AB160" i="10"/>
  <c r="AA160" i="10"/>
  <c r="Z160" i="10"/>
  <c r="Y160" i="10"/>
  <c r="X160" i="10"/>
  <c r="W160" i="10"/>
  <c r="V160" i="10"/>
  <c r="U160" i="10"/>
  <c r="AJ159" i="10"/>
  <c r="AI159" i="10"/>
  <c r="AH159" i="10"/>
  <c r="AG159" i="10"/>
  <c r="AF159" i="10"/>
  <c r="AE159" i="10"/>
  <c r="AD159" i="10"/>
  <c r="AC159" i="10"/>
  <c r="AB159" i="10"/>
  <c r="AA159" i="10"/>
  <c r="Z159" i="10"/>
  <c r="Y159" i="10"/>
  <c r="X159" i="10"/>
  <c r="W159" i="10"/>
  <c r="V159" i="10"/>
  <c r="U159" i="10"/>
  <c r="AJ158" i="10"/>
  <c r="AI158" i="10"/>
  <c r="AH158" i="10"/>
  <c r="AG158" i="10"/>
  <c r="AF158" i="10"/>
  <c r="AE158" i="10"/>
  <c r="AD158" i="10"/>
  <c r="AC158" i="10"/>
  <c r="AB158" i="10"/>
  <c r="AA158" i="10"/>
  <c r="Z158" i="10"/>
  <c r="Y158" i="10"/>
  <c r="X158" i="10"/>
  <c r="W158" i="10"/>
  <c r="V158" i="10"/>
  <c r="U158" i="10"/>
  <c r="AJ157" i="10"/>
  <c r="AI157" i="10"/>
  <c r="AH157" i="10"/>
  <c r="AG157" i="10"/>
  <c r="AF157" i="10"/>
  <c r="AE157" i="10"/>
  <c r="AD157" i="10"/>
  <c r="AC157" i="10"/>
  <c r="AB157" i="10"/>
  <c r="AA157" i="10"/>
  <c r="Z157" i="10"/>
  <c r="Y157" i="10"/>
  <c r="X157" i="10"/>
  <c r="W157" i="10"/>
  <c r="V157" i="10"/>
  <c r="U157" i="10"/>
  <c r="AJ156" i="10"/>
  <c r="AI156" i="10"/>
  <c r="AH156" i="10"/>
  <c r="AG156" i="10"/>
  <c r="AF156" i="10"/>
  <c r="AE156" i="10"/>
  <c r="AD156" i="10"/>
  <c r="AC156" i="10"/>
  <c r="AB156" i="10"/>
  <c r="AA156" i="10"/>
  <c r="Z156" i="10"/>
  <c r="Y156" i="10"/>
  <c r="X156" i="10"/>
  <c r="W156" i="10"/>
  <c r="V156" i="10"/>
  <c r="U156" i="10"/>
  <c r="AJ155" i="10"/>
  <c r="AI155" i="10"/>
  <c r="AH155" i="10"/>
  <c r="AG155" i="10"/>
  <c r="AF155" i="10"/>
  <c r="AE155" i="10"/>
  <c r="AD155" i="10"/>
  <c r="AC155" i="10"/>
  <c r="AB155" i="10"/>
  <c r="AA155" i="10"/>
  <c r="Z155" i="10"/>
  <c r="Y155" i="10"/>
  <c r="X155" i="10"/>
  <c r="W155" i="10"/>
  <c r="V155" i="10"/>
  <c r="U155" i="10"/>
  <c r="AJ154" i="10"/>
  <c r="AI154" i="10"/>
  <c r="AH154" i="10"/>
  <c r="AG154" i="10"/>
  <c r="AF154" i="10"/>
  <c r="AE154" i="10"/>
  <c r="AD154" i="10"/>
  <c r="AC154" i="10"/>
  <c r="AB154" i="10"/>
  <c r="AA154" i="10"/>
  <c r="Z154" i="10"/>
  <c r="Y154" i="10"/>
  <c r="X154" i="10"/>
  <c r="W154" i="10"/>
  <c r="V154" i="10"/>
  <c r="U154" i="10"/>
  <c r="AJ153" i="10"/>
  <c r="AI153" i="10"/>
  <c r="AH153" i="10"/>
  <c r="AG153" i="10"/>
  <c r="AF153" i="10"/>
  <c r="AE153" i="10"/>
  <c r="AD153" i="10"/>
  <c r="AC153" i="10"/>
  <c r="AB153" i="10"/>
  <c r="AA153" i="10"/>
  <c r="Z153" i="10"/>
  <c r="Y153" i="10"/>
  <c r="X153" i="10"/>
  <c r="W153" i="10"/>
  <c r="V153" i="10"/>
  <c r="U153" i="10"/>
  <c r="AJ152" i="10"/>
  <c r="AI152" i="10"/>
  <c r="AH152" i="10"/>
  <c r="AG152" i="10"/>
  <c r="AF152" i="10"/>
  <c r="AE152" i="10"/>
  <c r="AD152" i="10"/>
  <c r="AC152" i="10"/>
  <c r="AB152" i="10"/>
  <c r="AA152" i="10"/>
  <c r="Z152" i="10"/>
  <c r="Y152" i="10"/>
  <c r="X152" i="10"/>
  <c r="W152" i="10"/>
  <c r="V152" i="10"/>
  <c r="U152" i="10"/>
  <c r="AJ151" i="10"/>
  <c r="AI151" i="10"/>
  <c r="AH151" i="10"/>
  <c r="AG151" i="10"/>
  <c r="AF151" i="10"/>
  <c r="AE151" i="10"/>
  <c r="AD151" i="10"/>
  <c r="AC151" i="10"/>
  <c r="AB151" i="10"/>
  <c r="AA151" i="10"/>
  <c r="Z151" i="10"/>
  <c r="Y151" i="10"/>
  <c r="X151" i="10"/>
  <c r="W151" i="10"/>
  <c r="V151" i="10"/>
  <c r="U151" i="10"/>
  <c r="AJ150" i="10"/>
  <c r="AI150" i="10"/>
  <c r="AH150" i="10"/>
  <c r="AG150" i="10"/>
  <c r="AF150" i="10"/>
  <c r="AE150" i="10"/>
  <c r="AD150" i="10"/>
  <c r="AC150" i="10"/>
  <c r="AB150" i="10"/>
  <c r="AA150" i="10"/>
  <c r="Z150" i="10"/>
  <c r="Y150" i="10"/>
  <c r="X150" i="10"/>
  <c r="W150" i="10"/>
  <c r="V150" i="10"/>
  <c r="U150" i="10"/>
  <c r="AJ149" i="10"/>
  <c r="AI149" i="10"/>
  <c r="AH149" i="10"/>
  <c r="AG149" i="10"/>
  <c r="AF149" i="10"/>
  <c r="AE149" i="10"/>
  <c r="AD149" i="10"/>
  <c r="AC149" i="10"/>
  <c r="AB149" i="10"/>
  <c r="AA149" i="10"/>
  <c r="Z149" i="10"/>
  <c r="Y149" i="10"/>
  <c r="X149" i="10"/>
  <c r="W149" i="10"/>
  <c r="V149" i="10"/>
  <c r="U149" i="10"/>
  <c r="AJ148" i="10"/>
  <c r="AI148" i="10"/>
  <c r="AH148" i="10"/>
  <c r="AG148" i="10"/>
  <c r="AF148" i="10"/>
  <c r="AE148" i="10"/>
  <c r="AD148" i="10"/>
  <c r="AC148" i="10"/>
  <c r="AB148" i="10"/>
  <c r="AA148" i="10"/>
  <c r="Z148" i="10"/>
  <c r="Y148" i="10"/>
  <c r="X148" i="10"/>
  <c r="W148" i="10"/>
  <c r="V148" i="10"/>
  <c r="U148" i="10"/>
  <c r="AJ147" i="10"/>
  <c r="AI147" i="10"/>
  <c r="AH147" i="10"/>
  <c r="AG147" i="10"/>
  <c r="AF147" i="10"/>
  <c r="AE147" i="10"/>
  <c r="AD147" i="10"/>
  <c r="AC147" i="10"/>
  <c r="AB147" i="10"/>
  <c r="AA147" i="10"/>
  <c r="Z147" i="10"/>
  <c r="Y147" i="10"/>
  <c r="X147" i="10"/>
  <c r="W147" i="10"/>
  <c r="V147" i="10"/>
  <c r="U147" i="10"/>
  <c r="AJ146" i="10"/>
  <c r="AI146" i="10"/>
  <c r="AH146" i="10"/>
  <c r="AG146" i="10"/>
  <c r="AF146" i="10"/>
  <c r="AE146" i="10"/>
  <c r="AD146" i="10"/>
  <c r="AC146" i="10"/>
  <c r="AB146" i="10"/>
  <c r="AA146" i="10"/>
  <c r="Z146" i="10"/>
  <c r="Y146" i="10"/>
  <c r="X146" i="10"/>
  <c r="W146" i="10"/>
  <c r="V146" i="10"/>
  <c r="U146" i="10"/>
  <c r="AJ145" i="10"/>
  <c r="AI145" i="10"/>
  <c r="AH145" i="10"/>
  <c r="AG145" i="10"/>
  <c r="AF145" i="10"/>
  <c r="AE145" i="10"/>
  <c r="AD145" i="10"/>
  <c r="AC145" i="10"/>
  <c r="AB145" i="10"/>
  <c r="AA145" i="10"/>
  <c r="Z145" i="10"/>
  <c r="Y145" i="10"/>
  <c r="X145" i="10"/>
  <c r="W145" i="10"/>
  <c r="V145" i="10"/>
  <c r="U145" i="10"/>
  <c r="AJ144" i="10"/>
  <c r="AI144" i="10"/>
  <c r="AH144" i="10"/>
  <c r="AG144" i="10"/>
  <c r="AF144" i="10"/>
  <c r="AE144" i="10"/>
  <c r="AD144" i="10"/>
  <c r="AC144" i="10"/>
  <c r="AB144" i="10"/>
  <c r="AA144" i="10"/>
  <c r="Z144" i="10"/>
  <c r="Y144" i="10"/>
  <c r="X144" i="10"/>
  <c r="W144" i="10"/>
  <c r="V144" i="10"/>
  <c r="U144" i="10"/>
  <c r="AJ143" i="10"/>
  <c r="AI143" i="10"/>
  <c r="AH143" i="10"/>
  <c r="AG143" i="10"/>
  <c r="AF143" i="10"/>
  <c r="AE143" i="10"/>
  <c r="AD143" i="10"/>
  <c r="AC143" i="10"/>
  <c r="AB143" i="10"/>
  <c r="AA143" i="10"/>
  <c r="Z143" i="10"/>
  <c r="Y143" i="10"/>
  <c r="X143" i="10"/>
  <c r="W143" i="10"/>
  <c r="V143" i="10"/>
  <c r="U143" i="10"/>
  <c r="AJ142" i="10"/>
  <c r="AI142" i="10"/>
  <c r="AH142" i="10"/>
  <c r="AG142" i="10"/>
  <c r="AF142" i="10"/>
  <c r="AE142" i="10"/>
  <c r="AD142" i="10"/>
  <c r="AC142" i="10"/>
  <c r="AB142" i="10"/>
  <c r="AA142" i="10"/>
  <c r="Z142" i="10"/>
  <c r="Y142" i="10"/>
  <c r="X142" i="10"/>
  <c r="W142" i="10"/>
  <c r="V142" i="10"/>
  <c r="U142" i="10"/>
  <c r="AJ141" i="10"/>
  <c r="AI141" i="10"/>
  <c r="AH141" i="10"/>
  <c r="AG141" i="10"/>
  <c r="AF141" i="10"/>
  <c r="AE141" i="10"/>
  <c r="AD141" i="10"/>
  <c r="AC141" i="10"/>
  <c r="AB141" i="10"/>
  <c r="AA141" i="10"/>
  <c r="Z141" i="10"/>
  <c r="Y141" i="10"/>
  <c r="X141" i="10"/>
  <c r="W141" i="10"/>
  <c r="V141" i="10"/>
  <c r="U141" i="10"/>
  <c r="AJ140" i="10"/>
  <c r="AI140" i="10"/>
  <c r="AH140" i="10"/>
  <c r="AG140" i="10"/>
  <c r="AF140" i="10"/>
  <c r="AE140" i="10"/>
  <c r="AD140" i="10"/>
  <c r="AC140" i="10"/>
  <c r="AB140" i="10"/>
  <c r="AA140" i="10"/>
  <c r="Z140" i="10"/>
  <c r="Y140" i="10"/>
  <c r="X140" i="10"/>
  <c r="W140" i="10"/>
  <c r="V140" i="10"/>
  <c r="U140" i="10"/>
  <c r="AJ139" i="10"/>
  <c r="AI139" i="10"/>
  <c r="AH139" i="10"/>
  <c r="AG139" i="10"/>
  <c r="AF139" i="10"/>
  <c r="AE139" i="10"/>
  <c r="AD139" i="10"/>
  <c r="AC139" i="10"/>
  <c r="AB139" i="10"/>
  <c r="AA139" i="10"/>
  <c r="Z139" i="10"/>
  <c r="Y139" i="10"/>
  <c r="X139" i="10"/>
  <c r="W139" i="10"/>
  <c r="V139" i="10"/>
  <c r="U139" i="10"/>
  <c r="AJ138" i="10"/>
  <c r="AI138" i="10"/>
  <c r="AH138" i="10"/>
  <c r="AG138" i="10"/>
  <c r="AF138" i="10"/>
  <c r="AE138" i="10"/>
  <c r="AD138" i="10"/>
  <c r="AC138" i="10"/>
  <c r="AB138" i="10"/>
  <c r="AA138" i="10"/>
  <c r="Z138" i="10"/>
  <c r="Y138" i="10"/>
  <c r="X138" i="10"/>
  <c r="W138" i="10"/>
  <c r="V138" i="10"/>
  <c r="U138" i="10"/>
  <c r="AJ137" i="10"/>
  <c r="AI137" i="10"/>
  <c r="AH137" i="10"/>
  <c r="AG137" i="10"/>
  <c r="AF137" i="10"/>
  <c r="AE137" i="10"/>
  <c r="AD137" i="10"/>
  <c r="AC137" i="10"/>
  <c r="AB137" i="10"/>
  <c r="AA137" i="10"/>
  <c r="Z137" i="10"/>
  <c r="Y137" i="10"/>
  <c r="X137" i="10"/>
  <c r="W137" i="10"/>
  <c r="V137" i="10"/>
  <c r="U137" i="10"/>
  <c r="AJ136" i="10"/>
  <c r="AI136" i="10"/>
  <c r="AH136" i="10"/>
  <c r="AG136" i="10"/>
  <c r="AF136" i="10"/>
  <c r="AE136" i="10"/>
  <c r="AD136" i="10"/>
  <c r="AC136" i="10"/>
  <c r="AB136" i="10"/>
  <c r="AA136" i="10"/>
  <c r="Z136" i="10"/>
  <c r="Y136" i="10"/>
  <c r="X136" i="10"/>
  <c r="W136" i="10"/>
  <c r="V136" i="10"/>
  <c r="U136" i="10"/>
  <c r="AJ135" i="10"/>
  <c r="AI135" i="10"/>
  <c r="AH135" i="10"/>
  <c r="AG135" i="10"/>
  <c r="AF135" i="10"/>
  <c r="AE135" i="10"/>
  <c r="AD135" i="10"/>
  <c r="AC135" i="10"/>
  <c r="AB135" i="10"/>
  <c r="AA135" i="10"/>
  <c r="Z135" i="10"/>
  <c r="Y135" i="10"/>
  <c r="X135" i="10"/>
  <c r="W135" i="10"/>
  <c r="V135" i="10"/>
  <c r="U135" i="10"/>
  <c r="AJ134" i="10"/>
  <c r="AI134" i="10"/>
  <c r="AH134" i="10"/>
  <c r="AG134" i="10"/>
  <c r="AF134" i="10"/>
  <c r="AE134" i="10"/>
  <c r="AD134" i="10"/>
  <c r="AC134" i="10"/>
  <c r="AB134" i="10"/>
  <c r="AA134" i="10"/>
  <c r="Z134" i="10"/>
  <c r="Y134" i="10"/>
  <c r="X134" i="10"/>
  <c r="W134" i="10"/>
  <c r="V134" i="10"/>
  <c r="U134" i="10"/>
  <c r="AJ133" i="10"/>
  <c r="AI133" i="10"/>
  <c r="AH133" i="10"/>
  <c r="AG133" i="10"/>
  <c r="AF133" i="10"/>
  <c r="AE133" i="10"/>
  <c r="AD133" i="10"/>
  <c r="AC133" i="10"/>
  <c r="AB133" i="10"/>
  <c r="AA133" i="10"/>
  <c r="Z133" i="10"/>
  <c r="Y133" i="10"/>
  <c r="X133" i="10"/>
  <c r="W133" i="10"/>
  <c r="V133" i="10"/>
  <c r="U133" i="10"/>
  <c r="AJ132" i="10"/>
  <c r="AI132" i="10"/>
  <c r="AH132" i="10"/>
  <c r="AG132" i="10"/>
  <c r="AF132" i="10"/>
  <c r="AE132" i="10"/>
  <c r="AD132" i="10"/>
  <c r="AC132" i="10"/>
  <c r="AB132" i="10"/>
  <c r="AA132" i="10"/>
  <c r="Z132" i="10"/>
  <c r="Y132" i="10"/>
  <c r="X132" i="10"/>
  <c r="W132" i="10"/>
  <c r="V132" i="10"/>
  <c r="U132" i="10"/>
  <c r="AJ131" i="10"/>
  <c r="AI131" i="10"/>
  <c r="AH131" i="10"/>
  <c r="AG131" i="10"/>
  <c r="AF131" i="10"/>
  <c r="AE131" i="10"/>
  <c r="AD131" i="10"/>
  <c r="AC131" i="10"/>
  <c r="AB131" i="10"/>
  <c r="AA131" i="10"/>
  <c r="Z131" i="10"/>
  <c r="Y131" i="10"/>
  <c r="X131" i="10"/>
  <c r="W131" i="10"/>
  <c r="V131" i="10"/>
  <c r="U131" i="10"/>
  <c r="AJ130" i="10"/>
  <c r="AI130" i="10"/>
  <c r="AH130" i="10"/>
  <c r="AG130" i="10"/>
  <c r="AF130" i="10"/>
  <c r="AE130" i="10"/>
  <c r="AD130" i="10"/>
  <c r="AC130" i="10"/>
  <c r="AB130" i="10"/>
  <c r="AA130" i="10"/>
  <c r="Z130" i="10"/>
  <c r="Y130" i="10"/>
  <c r="X130" i="10"/>
  <c r="W130" i="10"/>
  <c r="V130" i="10"/>
  <c r="U130" i="10"/>
  <c r="AJ129" i="10"/>
  <c r="AI129" i="10"/>
  <c r="AH129" i="10"/>
  <c r="AG129" i="10"/>
  <c r="AF129" i="10"/>
  <c r="AE129" i="10"/>
  <c r="AD129" i="10"/>
  <c r="AC129" i="10"/>
  <c r="AB129" i="10"/>
  <c r="AA129" i="10"/>
  <c r="Z129" i="10"/>
  <c r="Y129" i="10"/>
  <c r="X129" i="10"/>
  <c r="W129" i="10"/>
  <c r="V129" i="10"/>
  <c r="U129" i="10"/>
  <c r="AJ128" i="10"/>
  <c r="AI128" i="10"/>
  <c r="AH128" i="10"/>
  <c r="AG128" i="10"/>
  <c r="AF128" i="10"/>
  <c r="AE128" i="10"/>
  <c r="AD128" i="10"/>
  <c r="AC128" i="10"/>
  <c r="AB128" i="10"/>
  <c r="AA128" i="10"/>
  <c r="Z128" i="10"/>
  <c r="Y128" i="10"/>
  <c r="X128" i="10"/>
  <c r="W128" i="10"/>
  <c r="V128" i="10"/>
  <c r="U128" i="10"/>
  <c r="AJ127" i="10"/>
  <c r="AI127" i="10"/>
  <c r="AH127" i="10"/>
  <c r="AG127" i="10"/>
  <c r="AF127" i="10"/>
  <c r="AE127" i="10"/>
  <c r="AD127" i="10"/>
  <c r="AC127" i="10"/>
  <c r="AB127" i="10"/>
  <c r="AA127" i="10"/>
  <c r="Z127" i="10"/>
  <c r="Y127" i="10"/>
  <c r="X127" i="10"/>
  <c r="W127" i="10"/>
  <c r="V127" i="10"/>
  <c r="U127" i="10"/>
  <c r="AJ126" i="10"/>
  <c r="AI126" i="10"/>
  <c r="AH126" i="10"/>
  <c r="AG126" i="10"/>
  <c r="AF126" i="10"/>
  <c r="AE126" i="10"/>
  <c r="AD126" i="10"/>
  <c r="AC126" i="10"/>
  <c r="AB126" i="10"/>
  <c r="AA126" i="10"/>
  <c r="Z126" i="10"/>
  <c r="Y126" i="10"/>
  <c r="X126" i="10"/>
  <c r="W126" i="10"/>
  <c r="V126" i="10"/>
  <c r="U126" i="10"/>
  <c r="AJ125" i="10"/>
  <c r="AI125" i="10"/>
  <c r="AH125" i="10"/>
  <c r="AG125" i="10"/>
  <c r="AF125" i="10"/>
  <c r="AE125" i="10"/>
  <c r="AD125" i="10"/>
  <c r="AC125" i="10"/>
  <c r="AB125" i="10"/>
  <c r="AA125" i="10"/>
  <c r="Z125" i="10"/>
  <c r="Y125" i="10"/>
  <c r="X125" i="10"/>
  <c r="W125" i="10"/>
  <c r="V125" i="10"/>
  <c r="U125" i="10"/>
  <c r="AJ124" i="10"/>
  <c r="AI124" i="10"/>
  <c r="AH124" i="10"/>
  <c r="AG124" i="10"/>
  <c r="AF124" i="10"/>
  <c r="AE124" i="10"/>
  <c r="AD124" i="10"/>
  <c r="AC124" i="10"/>
  <c r="AB124" i="10"/>
  <c r="AA124" i="10"/>
  <c r="Z124" i="10"/>
  <c r="Y124" i="10"/>
  <c r="X124" i="10"/>
  <c r="W124" i="10"/>
  <c r="V124" i="10"/>
  <c r="U124" i="10"/>
  <c r="AJ123" i="10"/>
  <c r="AI123" i="10"/>
  <c r="AH123" i="10"/>
  <c r="AG123" i="10"/>
  <c r="AF123" i="10"/>
  <c r="AE123" i="10"/>
  <c r="AD123" i="10"/>
  <c r="AC123" i="10"/>
  <c r="AB123" i="10"/>
  <c r="AA123" i="10"/>
  <c r="Z123" i="10"/>
  <c r="Y123" i="10"/>
  <c r="X123" i="10"/>
  <c r="W123" i="10"/>
  <c r="V123" i="10"/>
  <c r="U123" i="10"/>
  <c r="AJ122" i="10"/>
  <c r="AI122" i="10"/>
  <c r="AH122" i="10"/>
  <c r="AG122" i="10"/>
  <c r="AF122" i="10"/>
  <c r="AE122" i="10"/>
  <c r="AD122" i="10"/>
  <c r="AC122" i="10"/>
  <c r="AB122" i="10"/>
  <c r="AA122" i="10"/>
  <c r="Z122" i="10"/>
  <c r="Y122" i="10"/>
  <c r="X122" i="10"/>
  <c r="W122" i="10"/>
  <c r="V122" i="10"/>
  <c r="U122" i="10"/>
  <c r="AJ121" i="10"/>
  <c r="AI121" i="10"/>
  <c r="AH121" i="10"/>
  <c r="AG121" i="10"/>
  <c r="AF121" i="10"/>
  <c r="AE121" i="10"/>
  <c r="AD121" i="10"/>
  <c r="AC121" i="10"/>
  <c r="AB121" i="10"/>
  <c r="AA121" i="10"/>
  <c r="Z121" i="10"/>
  <c r="Y121" i="10"/>
  <c r="X121" i="10"/>
  <c r="W121" i="10"/>
  <c r="V121" i="10"/>
  <c r="U121" i="10"/>
  <c r="AJ120" i="10"/>
  <c r="AI120" i="10"/>
  <c r="AH120" i="10"/>
  <c r="AG120" i="10"/>
  <c r="AF120" i="10"/>
  <c r="AE120" i="10"/>
  <c r="AD120" i="10"/>
  <c r="AC120" i="10"/>
  <c r="AB120" i="10"/>
  <c r="AA120" i="10"/>
  <c r="Z120" i="10"/>
  <c r="Y120" i="10"/>
  <c r="X120" i="10"/>
  <c r="W120" i="10"/>
  <c r="V120" i="10"/>
  <c r="U120" i="10"/>
  <c r="AJ119" i="10"/>
  <c r="AI119" i="10"/>
  <c r="AH119" i="10"/>
  <c r="AG119" i="10"/>
  <c r="AF119" i="10"/>
  <c r="AE119" i="10"/>
  <c r="AD119" i="10"/>
  <c r="AC119" i="10"/>
  <c r="AB119" i="10"/>
  <c r="AA119" i="10"/>
  <c r="Z119" i="10"/>
  <c r="Y119" i="10"/>
  <c r="X119" i="10"/>
  <c r="W119" i="10"/>
  <c r="V119" i="10"/>
  <c r="U119" i="10"/>
  <c r="AJ118" i="10"/>
  <c r="AI118" i="10"/>
  <c r="AH118" i="10"/>
  <c r="AG118" i="10"/>
  <c r="AF118" i="10"/>
  <c r="AE118" i="10"/>
  <c r="AD118" i="10"/>
  <c r="AC118" i="10"/>
  <c r="AB118" i="10"/>
  <c r="AA118" i="10"/>
  <c r="Z118" i="10"/>
  <c r="Y118" i="10"/>
  <c r="X118" i="10"/>
  <c r="W118" i="10"/>
  <c r="V118" i="10"/>
  <c r="U118" i="10"/>
  <c r="AJ117" i="10"/>
  <c r="AI117" i="10"/>
  <c r="AH117" i="10"/>
  <c r="AG117" i="10"/>
  <c r="AF117" i="10"/>
  <c r="AE117" i="10"/>
  <c r="AD117" i="10"/>
  <c r="AC117" i="10"/>
  <c r="AB117" i="10"/>
  <c r="AA117" i="10"/>
  <c r="Z117" i="10"/>
  <c r="Y117" i="10"/>
  <c r="X117" i="10"/>
  <c r="W117" i="10"/>
  <c r="V117" i="10"/>
  <c r="U117" i="10"/>
  <c r="AJ116" i="10"/>
  <c r="AI116" i="10"/>
  <c r="AH116" i="10"/>
  <c r="AG116" i="10"/>
  <c r="AF116" i="10"/>
  <c r="AE116" i="10"/>
  <c r="AD116" i="10"/>
  <c r="AC116" i="10"/>
  <c r="AB116" i="10"/>
  <c r="AA116" i="10"/>
  <c r="Z116" i="10"/>
  <c r="Y116" i="10"/>
  <c r="X116" i="10"/>
  <c r="W116" i="10"/>
  <c r="V116" i="10"/>
  <c r="U116" i="10"/>
  <c r="AJ115" i="10"/>
  <c r="AI115" i="10"/>
  <c r="AH115" i="10"/>
  <c r="AG115" i="10"/>
  <c r="AF115" i="10"/>
  <c r="AE115" i="10"/>
  <c r="AD115" i="10"/>
  <c r="AC115" i="10"/>
  <c r="AB115" i="10"/>
  <c r="AA115" i="10"/>
  <c r="Z115" i="10"/>
  <c r="Y115" i="10"/>
  <c r="X115" i="10"/>
  <c r="W115" i="10"/>
  <c r="V115" i="10"/>
  <c r="U115" i="10"/>
  <c r="AJ114" i="10"/>
  <c r="AI114" i="10"/>
  <c r="AH114" i="10"/>
  <c r="AG114" i="10"/>
  <c r="AF114" i="10"/>
  <c r="AE114" i="10"/>
  <c r="AD114" i="10"/>
  <c r="AC114" i="10"/>
  <c r="AB114" i="10"/>
  <c r="AA114" i="10"/>
  <c r="Z114" i="10"/>
  <c r="Y114" i="10"/>
  <c r="X114" i="10"/>
  <c r="W114" i="10"/>
  <c r="V114" i="10"/>
  <c r="U114" i="10"/>
  <c r="AJ113" i="10"/>
  <c r="AI113" i="10"/>
  <c r="AH113" i="10"/>
  <c r="AG113" i="10"/>
  <c r="AF113" i="10"/>
  <c r="AE113" i="10"/>
  <c r="AD113" i="10"/>
  <c r="AC113" i="10"/>
  <c r="AB113" i="10"/>
  <c r="AA113" i="10"/>
  <c r="Z113" i="10"/>
  <c r="Y113" i="10"/>
  <c r="X113" i="10"/>
  <c r="W113" i="10"/>
  <c r="V113" i="10"/>
  <c r="U113" i="10"/>
  <c r="AJ112" i="10"/>
  <c r="AI112" i="10"/>
  <c r="AH112" i="10"/>
  <c r="AG112" i="10"/>
  <c r="AF112" i="10"/>
  <c r="AE112" i="10"/>
  <c r="AD112" i="10"/>
  <c r="AC112" i="10"/>
  <c r="AB112" i="10"/>
  <c r="AA112" i="10"/>
  <c r="Z112" i="10"/>
  <c r="Y112" i="10"/>
  <c r="X112" i="10"/>
  <c r="W112" i="10"/>
  <c r="V112" i="10"/>
  <c r="U112" i="10"/>
  <c r="AJ111" i="10"/>
  <c r="AI111" i="10"/>
  <c r="AH111" i="10"/>
  <c r="AG111" i="10"/>
  <c r="AF111" i="10"/>
  <c r="AE111" i="10"/>
  <c r="AD111" i="10"/>
  <c r="AC111" i="10"/>
  <c r="AB111" i="10"/>
  <c r="AA111" i="10"/>
  <c r="Z111" i="10"/>
  <c r="Y111" i="10"/>
  <c r="X111" i="10"/>
  <c r="W111" i="10"/>
  <c r="V111" i="10"/>
  <c r="U111" i="10"/>
  <c r="AJ110" i="10"/>
  <c r="AI110" i="10"/>
  <c r="AH110" i="10"/>
  <c r="AG110" i="10"/>
  <c r="AF110" i="10"/>
  <c r="AE110" i="10"/>
  <c r="AD110" i="10"/>
  <c r="AC110" i="10"/>
  <c r="AB110" i="10"/>
  <c r="AA110" i="10"/>
  <c r="Z110" i="10"/>
  <c r="Y110" i="10"/>
  <c r="X110" i="10"/>
  <c r="W110" i="10"/>
  <c r="V110" i="10"/>
  <c r="U110" i="10"/>
  <c r="AJ109" i="10"/>
  <c r="AI109" i="10"/>
  <c r="AH109" i="10"/>
  <c r="AG109" i="10"/>
  <c r="AF109" i="10"/>
  <c r="AE109" i="10"/>
  <c r="AD109" i="10"/>
  <c r="AC109" i="10"/>
  <c r="AB109" i="10"/>
  <c r="AA109" i="10"/>
  <c r="Z109" i="10"/>
  <c r="Y109" i="10"/>
  <c r="X109" i="10"/>
  <c r="W109" i="10"/>
  <c r="V109" i="10"/>
  <c r="U109" i="10"/>
  <c r="AJ108" i="10"/>
  <c r="AI108" i="10"/>
  <c r="AH108" i="10"/>
  <c r="AG108" i="10"/>
  <c r="AF108" i="10"/>
  <c r="AE108" i="10"/>
  <c r="AD108" i="10"/>
  <c r="AC108" i="10"/>
  <c r="AB108" i="10"/>
  <c r="AA108" i="10"/>
  <c r="Z108" i="10"/>
  <c r="Y108" i="10"/>
  <c r="X108" i="10"/>
  <c r="W108" i="10"/>
  <c r="V108" i="10"/>
  <c r="U108" i="10"/>
  <c r="AJ107" i="10"/>
  <c r="AI107" i="10"/>
  <c r="AH107" i="10"/>
  <c r="AG107" i="10"/>
  <c r="AF107" i="10"/>
  <c r="AE107" i="10"/>
  <c r="AD107" i="10"/>
  <c r="AC107" i="10"/>
  <c r="AB107" i="10"/>
  <c r="AA107" i="10"/>
  <c r="Z107" i="10"/>
  <c r="Y107" i="10"/>
  <c r="X107" i="10"/>
  <c r="W107" i="10"/>
  <c r="V107" i="10"/>
  <c r="U107" i="10"/>
  <c r="AJ106" i="10"/>
  <c r="AI106" i="10"/>
  <c r="AH106" i="10"/>
  <c r="AG106" i="10"/>
  <c r="AF106" i="10"/>
  <c r="AE106" i="10"/>
  <c r="AD106" i="10"/>
  <c r="AC106" i="10"/>
  <c r="AB106" i="10"/>
  <c r="AA106" i="10"/>
  <c r="Z106" i="10"/>
  <c r="Y106" i="10"/>
  <c r="X106" i="10"/>
  <c r="W106" i="10"/>
  <c r="V106" i="10"/>
  <c r="U106" i="10"/>
  <c r="AJ105" i="10"/>
  <c r="AI105" i="10"/>
  <c r="AH105" i="10"/>
  <c r="AG105" i="10"/>
  <c r="AF105" i="10"/>
  <c r="AE105" i="10"/>
  <c r="AD105" i="10"/>
  <c r="AC105" i="10"/>
  <c r="AB105" i="10"/>
  <c r="AA105" i="10"/>
  <c r="Z105" i="10"/>
  <c r="Y105" i="10"/>
  <c r="X105" i="10"/>
  <c r="W105" i="10"/>
  <c r="V105" i="10"/>
  <c r="U105" i="10"/>
  <c r="AJ104" i="10"/>
  <c r="AI104" i="10"/>
  <c r="AH104" i="10"/>
  <c r="AG104" i="10"/>
  <c r="AF104" i="10"/>
  <c r="AE104" i="10"/>
  <c r="AD104" i="10"/>
  <c r="AC104" i="10"/>
  <c r="AB104" i="10"/>
  <c r="AA104" i="10"/>
  <c r="Z104" i="10"/>
  <c r="Y104" i="10"/>
  <c r="X104" i="10"/>
  <c r="W104" i="10"/>
  <c r="V104" i="10"/>
  <c r="U104" i="10"/>
  <c r="AJ103" i="10"/>
  <c r="AI103" i="10"/>
  <c r="AH103" i="10"/>
  <c r="AG103" i="10"/>
  <c r="AF103" i="10"/>
  <c r="AE103" i="10"/>
  <c r="AD103" i="10"/>
  <c r="AC103" i="10"/>
  <c r="AB103" i="10"/>
  <c r="AA103" i="10"/>
  <c r="Z103" i="10"/>
  <c r="Y103" i="10"/>
  <c r="X103" i="10"/>
  <c r="W103" i="10"/>
  <c r="V103" i="10"/>
  <c r="U103" i="10"/>
  <c r="AJ102" i="10"/>
  <c r="AI102" i="10"/>
  <c r="AH102" i="10"/>
  <c r="AG102" i="10"/>
  <c r="AF102" i="10"/>
  <c r="AE102" i="10"/>
  <c r="AD102" i="10"/>
  <c r="AC102" i="10"/>
  <c r="AB102" i="10"/>
  <c r="AA102" i="10"/>
  <c r="Z102" i="10"/>
  <c r="Y102" i="10"/>
  <c r="X102" i="10"/>
  <c r="W102" i="10"/>
  <c r="V102" i="10"/>
  <c r="U102" i="10"/>
  <c r="AJ101" i="10"/>
  <c r="AI101" i="10"/>
  <c r="AH101" i="10"/>
  <c r="AG101" i="10"/>
  <c r="AF101" i="10"/>
  <c r="AE101" i="10"/>
  <c r="AD101" i="10"/>
  <c r="AC101" i="10"/>
  <c r="AB101" i="10"/>
  <c r="AA101" i="10"/>
  <c r="Z101" i="10"/>
  <c r="Y101" i="10"/>
  <c r="X101" i="10"/>
  <c r="W101" i="10"/>
  <c r="V101" i="10"/>
  <c r="U101" i="10"/>
  <c r="AJ100" i="10"/>
  <c r="AI100" i="10"/>
  <c r="AH100" i="10"/>
  <c r="AG100" i="10"/>
  <c r="AF100" i="10"/>
  <c r="AE100" i="10"/>
  <c r="AD100" i="10"/>
  <c r="AC100" i="10"/>
  <c r="AB100" i="10"/>
  <c r="AA100" i="10"/>
  <c r="Z100" i="10"/>
  <c r="Y100" i="10"/>
  <c r="X100" i="10"/>
  <c r="W100" i="10"/>
  <c r="V100" i="10"/>
  <c r="U100" i="10"/>
  <c r="AJ99" i="10"/>
  <c r="AI99" i="10"/>
  <c r="AH99" i="10"/>
  <c r="AG99" i="10"/>
  <c r="AF99" i="10"/>
  <c r="AE99" i="10"/>
  <c r="AD99" i="10"/>
  <c r="AC99" i="10"/>
  <c r="AB99" i="10"/>
  <c r="AA99" i="10"/>
  <c r="Z99" i="10"/>
  <c r="Y99" i="10"/>
  <c r="X99" i="10"/>
  <c r="W99" i="10"/>
  <c r="V99" i="10"/>
  <c r="U99" i="10"/>
  <c r="AJ98" i="10"/>
  <c r="AI98" i="10"/>
  <c r="AH98" i="10"/>
  <c r="AG98" i="10"/>
  <c r="AF98" i="10"/>
  <c r="AE98" i="10"/>
  <c r="AD98" i="10"/>
  <c r="AC98" i="10"/>
  <c r="AB98" i="10"/>
  <c r="AA98" i="10"/>
  <c r="Z98" i="10"/>
  <c r="Y98" i="10"/>
  <c r="X98" i="10"/>
  <c r="W98" i="10"/>
  <c r="V98" i="10"/>
  <c r="U98" i="10"/>
  <c r="AJ97" i="10"/>
  <c r="AI97" i="10"/>
  <c r="AH97" i="10"/>
  <c r="AG97" i="10"/>
  <c r="AF97" i="10"/>
  <c r="AE97" i="10"/>
  <c r="AD97" i="10"/>
  <c r="AC97" i="10"/>
  <c r="AB97" i="10"/>
  <c r="AA97" i="10"/>
  <c r="Z97" i="10"/>
  <c r="Y97" i="10"/>
  <c r="X97" i="10"/>
  <c r="W97" i="10"/>
  <c r="V97" i="10"/>
  <c r="U97" i="10"/>
  <c r="AJ96" i="10"/>
  <c r="AI96" i="10"/>
  <c r="AH96" i="10"/>
  <c r="AG96" i="10"/>
  <c r="AF96" i="10"/>
  <c r="AE96" i="10"/>
  <c r="AD96" i="10"/>
  <c r="AC96" i="10"/>
  <c r="AB96" i="10"/>
  <c r="AA96" i="10"/>
  <c r="Z96" i="10"/>
  <c r="Y96" i="10"/>
  <c r="X96" i="10"/>
  <c r="W96" i="10"/>
  <c r="V96" i="10"/>
  <c r="U96" i="10"/>
  <c r="AJ95" i="10"/>
  <c r="AI95" i="10"/>
  <c r="AH95" i="10"/>
  <c r="AG95" i="10"/>
  <c r="AF95" i="10"/>
  <c r="AE95" i="10"/>
  <c r="AD95" i="10"/>
  <c r="AC95" i="10"/>
  <c r="AB95" i="10"/>
  <c r="AA95" i="10"/>
  <c r="Z95" i="10"/>
  <c r="Y95" i="10"/>
  <c r="X95" i="10"/>
  <c r="W95" i="10"/>
  <c r="V95" i="10"/>
  <c r="U95" i="10"/>
  <c r="AJ94" i="10"/>
  <c r="AI94" i="10"/>
  <c r="AH94" i="10"/>
  <c r="AG94" i="10"/>
  <c r="AF94" i="10"/>
  <c r="AE94" i="10"/>
  <c r="AD94" i="10"/>
  <c r="AC94" i="10"/>
  <c r="AB94" i="10"/>
  <c r="AA94" i="10"/>
  <c r="Z94" i="10"/>
  <c r="Y94" i="10"/>
  <c r="X94" i="10"/>
  <c r="W94" i="10"/>
  <c r="V94" i="10"/>
  <c r="U94" i="10"/>
  <c r="AJ93" i="10"/>
  <c r="AI93" i="10"/>
  <c r="AH93" i="10"/>
  <c r="AG93" i="10"/>
  <c r="AF93" i="10"/>
  <c r="AE93" i="10"/>
  <c r="AD93" i="10"/>
  <c r="AC93" i="10"/>
  <c r="AB93" i="10"/>
  <c r="AA93" i="10"/>
  <c r="Z93" i="10"/>
  <c r="Y93" i="10"/>
  <c r="X93" i="10"/>
  <c r="W93" i="10"/>
  <c r="V93" i="10"/>
  <c r="U93" i="10"/>
  <c r="AJ92" i="10"/>
  <c r="AI92" i="10"/>
  <c r="AH92" i="10"/>
  <c r="AG92" i="10"/>
  <c r="AF92" i="10"/>
  <c r="AE92" i="10"/>
  <c r="AD92" i="10"/>
  <c r="AC92" i="10"/>
  <c r="AB92" i="10"/>
  <c r="AA92" i="10"/>
  <c r="Z92" i="10"/>
  <c r="Y92" i="10"/>
  <c r="X92" i="10"/>
  <c r="W92" i="10"/>
  <c r="V92" i="10"/>
  <c r="U92" i="10"/>
  <c r="AJ91" i="10"/>
  <c r="AI91" i="10"/>
  <c r="AH91" i="10"/>
  <c r="AG91" i="10"/>
  <c r="AF91" i="10"/>
  <c r="AE91" i="10"/>
  <c r="AD91" i="10"/>
  <c r="AC91" i="10"/>
  <c r="AB91" i="10"/>
  <c r="AA91" i="10"/>
  <c r="Z91" i="10"/>
  <c r="Y91" i="10"/>
  <c r="X91" i="10"/>
  <c r="W91" i="10"/>
  <c r="V91" i="10"/>
  <c r="U91" i="10"/>
  <c r="AJ90" i="10"/>
  <c r="AI90" i="10"/>
  <c r="AH90" i="10"/>
  <c r="AG90" i="10"/>
  <c r="AF90" i="10"/>
  <c r="AE90" i="10"/>
  <c r="AD90" i="10"/>
  <c r="AC90" i="10"/>
  <c r="AB90" i="10"/>
  <c r="AA90" i="10"/>
  <c r="Z90" i="10"/>
  <c r="Y90" i="10"/>
  <c r="X90" i="10"/>
  <c r="W90" i="10"/>
  <c r="V90" i="10"/>
  <c r="U90" i="10"/>
  <c r="AJ89" i="10"/>
  <c r="AI89" i="10"/>
  <c r="AH89" i="10"/>
  <c r="AG89" i="10"/>
  <c r="AF89" i="10"/>
  <c r="AE89" i="10"/>
  <c r="AD89" i="10"/>
  <c r="AC89" i="10"/>
  <c r="AB89" i="10"/>
  <c r="AA89" i="10"/>
  <c r="Z89" i="10"/>
  <c r="Y89" i="10"/>
  <c r="X89" i="10"/>
  <c r="W89" i="10"/>
  <c r="V89" i="10"/>
  <c r="U89" i="10"/>
  <c r="AJ88" i="10"/>
  <c r="AI88" i="10"/>
  <c r="AH88" i="10"/>
  <c r="AG88" i="10"/>
  <c r="AF88" i="10"/>
  <c r="AE88" i="10"/>
  <c r="AD88" i="10"/>
  <c r="AC88" i="10"/>
  <c r="AB88" i="10"/>
  <c r="AA88" i="10"/>
  <c r="Z88" i="10"/>
  <c r="Y88" i="10"/>
  <c r="X88" i="10"/>
  <c r="W88" i="10"/>
  <c r="V88" i="10"/>
  <c r="U88" i="10"/>
  <c r="AJ87" i="10"/>
  <c r="AI87" i="10"/>
  <c r="AH87" i="10"/>
  <c r="AG87" i="10"/>
  <c r="AF87" i="10"/>
  <c r="AE87" i="10"/>
  <c r="AD87" i="10"/>
  <c r="AC87" i="10"/>
  <c r="AB87" i="10"/>
  <c r="AA87" i="10"/>
  <c r="Z87" i="10"/>
  <c r="Y87" i="10"/>
  <c r="X87" i="10"/>
  <c r="W87" i="10"/>
  <c r="V87" i="10"/>
  <c r="U87" i="10"/>
  <c r="AJ86" i="10"/>
  <c r="AI86" i="10"/>
  <c r="AH86" i="10"/>
  <c r="AG86" i="10"/>
  <c r="AF86" i="10"/>
  <c r="AE86" i="10"/>
  <c r="AD86" i="10"/>
  <c r="AC86" i="10"/>
  <c r="AB86" i="10"/>
  <c r="AA86" i="10"/>
  <c r="Z86" i="10"/>
  <c r="Y86" i="10"/>
  <c r="X86" i="10"/>
  <c r="W86" i="10"/>
  <c r="V86" i="10"/>
  <c r="U86" i="10"/>
  <c r="AJ85" i="10"/>
  <c r="AI85" i="10"/>
  <c r="AH85" i="10"/>
  <c r="AG85" i="10"/>
  <c r="AF85" i="10"/>
  <c r="AE85" i="10"/>
  <c r="AD85" i="10"/>
  <c r="AC85" i="10"/>
  <c r="AB85" i="10"/>
  <c r="AA85" i="10"/>
  <c r="Z85" i="10"/>
  <c r="Y85" i="10"/>
  <c r="X85" i="10"/>
  <c r="W85" i="10"/>
  <c r="V85" i="10"/>
  <c r="U85" i="10"/>
  <c r="AJ84" i="10"/>
  <c r="AI84" i="10"/>
  <c r="AH84" i="10"/>
  <c r="AG84" i="10"/>
  <c r="AF84" i="10"/>
  <c r="AE84" i="10"/>
  <c r="AD84" i="10"/>
  <c r="AC84" i="10"/>
  <c r="AB84" i="10"/>
  <c r="AA84" i="10"/>
  <c r="Z84" i="10"/>
  <c r="Y84" i="10"/>
  <c r="X84" i="10"/>
  <c r="W84" i="10"/>
  <c r="V84" i="10"/>
  <c r="U84" i="10"/>
  <c r="AJ83" i="10"/>
  <c r="AI83" i="10"/>
  <c r="AH83" i="10"/>
  <c r="AG83" i="10"/>
  <c r="AF83" i="10"/>
  <c r="AE83" i="10"/>
  <c r="AD83" i="10"/>
  <c r="AC83" i="10"/>
  <c r="AB83" i="10"/>
  <c r="AA83" i="10"/>
  <c r="Z83" i="10"/>
  <c r="Y83" i="10"/>
  <c r="X83" i="10"/>
  <c r="W83" i="10"/>
  <c r="V83" i="10"/>
  <c r="U83" i="10"/>
  <c r="AJ82" i="10"/>
  <c r="AI82" i="10"/>
  <c r="AH82" i="10"/>
  <c r="AG82" i="10"/>
  <c r="AF82" i="10"/>
  <c r="AE82" i="10"/>
  <c r="AD82" i="10"/>
  <c r="AC82" i="10"/>
  <c r="AB82" i="10"/>
  <c r="AA82" i="10"/>
  <c r="Z82" i="10"/>
  <c r="Y82" i="10"/>
  <c r="X82" i="10"/>
  <c r="W82" i="10"/>
  <c r="V82" i="10"/>
  <c r="U82" i="10"/>
  <c r="AJ81" i="10"/>
  <c r="AI81" i="10"/>
  <c r="AH81" i="10"/>
  <c r="AG81" i="10"/>
  <c r="AF81" i="10"/>
  <c r="AE81" i="10"/>
  <c r="AD81" i="10"/>
  <c r="AC81" i="10"/>
  <c r="AB81" i="10"/>
  <c r="AA81" i="10"/>
  <c r="Z81" i="10"/>
  <c r="Y81" i="10"/>
  <c r="X81" i="10"/>
  <c r="W81" i="10"/>
  <c r="V81" i="10"/>
  <c r="U81" i="10"/>
  <c r="AJ80" i="10"/>
  <c r="AI80" i="10"/>
  <c r="AH80" i="10"/>
  <c r="AG80" i="10"/>
  <c r="AF80" i="10"/>
  <c r="AE80" i="10"/>
  <c r="AD80" i="10"/>
  <c r="AC80" i="10"/>
  <c r="AB80" i="10"/>
  <c r="AA80" i="10"/>
  <c r="Z80" i="10"/>
  <c r="Y80" i="10"/>
  <c r="X80" i="10"/>
  <c r="W80" i="10"/>
  <c r="V80" i="10"/>
  <c r="U80" i="10"/>
  <c r="AJ79" i="10"/>
  <c r="AI79" i="10"/>
  <c r="AH79" i="10"/>
  <c r="AG79" i="10"/>
  <c r="AF79" i="10"/>
  <c r="AE79" i="10"/>
  <c r="AD79" i="10"/>
  <c r="AC79" i="10"/>
  <c r="AB79" i="10"/>
  <c r="AA79" i="10"/>
  <c r="Z79" i="10"/>
  <c r="Y79" i="10"/>
  <c r="X79" i="10"/>
  <c r="W79" i="10"/>
  <c r="V79" i="10"/>
  <c r="U79" i="10"/>
  <c r="AJ78" i="10"/>
  <c r="AI78" i="10"/>
  <c r="AH78" i="10"/>
  <c r="AG78" i="10"/>
  <c r="AF78" i="10"/>
  <c r="AE78" i="10"/>
  <c r="AD78" i="10"/>
  <c r="AC78" i="10"/>
  <c r="AB78" i="10"/>
  <c r="AA78" i="10"/>
  <c r="Z78" i="10"/>
  <c r="Y78" i="10"/>
  <c r="X78" i="10"/>
  <c r="W78" i="10"/>
  <c r="V78" i="10"/>
  <c r="U78" i="10"/>
  <c r="AJ77" i="10"/>
  <c r="AI77" i="10"/>
  <c r="AH77" i="10"/>
  <c r="AG77" i="10"/>
  <c r="AF77" i="10"/>
  <c r="AE77" i="10"/>
  <c r="AD77" i="10"/>
  <c r="AC77" i="10"/>
  <c r="AB77" i="10"/>
  <c r="AA77" i="10"/>
  <c r="Z77" i="10"/>
  <c r="Y77" i="10"/>
  <c r="X77" i="10"/>
  <c r="W77" i="10"/>
  <c r="V77" i="10"/>
  <c r="U77" i="10"/>
  <c r="AJ76" i="10"/>
  <c r="AI76" i="10"/>
  <c r="AH76" i="10"/>
  <c r="AG76" i="10"/>
  <c r="AF76" i="10"/>
  <c r="AE76" i="10"/>
  <c r="AD76" i="10"/>
  <c r="AC76" i="10"/>
  <c r="AB76" i="10"/>
  <c r="AA76" i="10"/>
  <c r="Z76" i="10"/>
  <c r="Y76" i="10"/>
  <c r="X76" i="10"/>
  <c r="W76" i="10"/>
  <c r="V76" i="10"/>
  <c r="U76" i="10"/>
  <c r="AJ75" i="10"/>
  <c r="AI75" i="10"/>
  <c r="AH75" i="10"/>
  <c r="AG75" i="10"/>
  <c r="AF75" i="10"/>
  <c r="AE75" i="10"/>
  <c r="AD75" i="10"/>
  <c r="AC75" i="10"/>
  <c r="AB75" i="10"/>
  <c r="AA75" i="10"/>
  <c r="Z75" i="10"/>
  <c r="Y75" i="10"/>
  <c r="X75" i="10"/>
  <c r="W75" i="10"/>
  <c r="V75" i="10"/>
  <c r="U75" i="10"/>
  <c r="AJ74" i="10"/>
  <c r="AI74" i="10"/>
  <c r="AH74" i="10"/>
  <c r="AG74" i="10"/>
  <c r="AF74" i="10"/>
  <c r="AE74" i="10"/>
  <c r="AD74" i="10"/>
  <c r="AC74" i="10"/>
  <c r="AB74" i="10"/>
  <c r="AA74" i="10"/>
  <c r="Z74" i="10"/>
  <c r="Y74" i="10"/>
  <c r="X74" i="10"/>
  <c r="W74" i="10"/>
  <c r="V74" i="10"/>
  <c r="U74" i="10"/>
  <c r="AJ73" i="10"/>
  <c r="AI73" i="10"/>
  <c r="AH73" i="10"/>
  <c r="AG73" i="10"/>
  <c r="AF73" i="10"/>
  <c r="AE73" i="10"/>
  <c r="AD73" i="10"/>
  <c r="AC73" i="10"/>
  <c r="AB73" i="10"/>
  <c r="AA73" i="10"/>
  <c r="Z73" i="10"/>
  <c r="Y73" i="10"/>
  <c r="X73" i="10"/>
  <c r="W73" i="10"/>
  <c r="V73" i="10"/>
  <c r="U73" i="10"/>
  <c r="AJ72" i="10"/>
  <c r="AI72" i="10"/>
  <c r="AH72" i="10"/>
  <c r="AG72" i="10"/>
  <c r="AF72" i="10"/>
  <c r="AE72" i="10"/>
  <c r="AD72" i="10"/>
  <c r="AC72" i="10"/>
  <c r="AB72" i="10"/>
  <c r="AA72" i="10"/>
  <c r="Z72" i="10"/>
  <c r="Y72" i="10"/>
  <c r="X72" i="10"/>
  <c r="W72" i="10"/>
  <c r="V72" i="10"/>
  <c r="U72" i="10"/>
  <c r="AJ71" i="10"/>
  <c r="AI71" i="10"/>
  <c r="AH71" i="10"/>
  <c r="AG71" i="10"/>
  <c r="AF71" i="10"/>
  <c r="AE71" i="10"/>
  <c r="AD71" i="10"/>
  <c r="AC71" i="10"/>
  <c r="AB71" i="10"/>
  <c r="AA71" i="10"/>
  <c r="Z71" i="10"/>
  <c r="Y71" i="10"/>
  <c r="X71" i="10"/>
  <c r="W71" i="10"/>
  <c r="V71" i="10"/>
  <c r="U71" i="10"/>
  <c r="AJ70" i="10"/>
  <c r="AI70" i="10"/>
  <c r="AH70" i="10"/>
  <c r="AG70" i="10"/>
  <c r="AF70" i="10"/>
  <c r="AE70" i="10"/>
  <c r="AD70" i="10"/>
  <c r="AC70" i="10"/>
  <c r="AB70" i="10"/>
  <c r="AA70" i="10"/>
  <c r="Z70" i="10"/>
  <c r="Y70" i="10"/>
  <c r="X70" i="10"/>
  <c r="W70" i="10"/>
  <c r="V70" i="10"/>
  <c r="U70" i="10"/>
  <c r="AJ69" i="10"/>
  <c r="AI69" i="10"/>
  <c r="AH69" i="10"/>
  <c r="AG69" i="10"/>
  <c r="AF69" i="10"/>
  <c r="AE69" i="10"/>
  <c r="AD69" i="10"/>
  <c r="AC69" i="10"/>
  <c r="AB69" i="10"/>
  <c r="AA69" i="10"/>
  <c r="Z69" i="10"/>
  <c r="Y69" i="10"/>
  <c r="X69" i="10"/>
  <c r="W69" i="10"/>
  <c r="V69" i="10"/>
  <c r="U69" i="10"/>
  <c r="AJ68" i="10"/>
  <c r="AI68" i="10"/>
  <c r="AH68" i="10"/>
  <c r="AG68" i="10"/>
  <c r="AF68" i="10"/>
  <c r="AE68" i="10"/>
  <c r="AD68" i="10"/>
  <c r="AC68" i="10"/>
  <c r="AB68" i="10"/>
  <c r="AA68" i="10"/>
  <c r="Z68" i="10"/>
  <c r="Y68" i="10"/>
  <c r="X68" i="10"/>
  <c r="W68" i="10"/>
  <c r="V68" i="10"/>
  <c r="U68" i="10"/>
  <c r="AJ67" i="10"/>
  <c r="AI67" i="10"/>
  <c r="AH67" i="10"/>
  <c r="AG67" i="10"/>
  <c r="AF67" i="10"/>
  <c r="AE67" i="10"/>
  <c r="AD67" i="10"/>
  <c r="AC67" i="10"/>
  <c r="AB67" i="10"/>
  <c r="AA67" i="10"/>
  <c r="Z67" i="10"/>
  <c r="Y67" i="10"/>
  <c r="X67" i="10"/>
  <c r="W67" i="10"/>
  <c r="V67" i="10"/>
  <c r="U67" i="10"/>
  <c r="AJ66" i="10"/>
  <c r="AI66" i="10"/>
  <c r="AH66" i="10"/>
  <c r="AG66" i="10"/>
  <c r="AF66" i="10"/>
  <c r="AE66" i="10"/>
  <c r="AD66" i="10"/>
  <c r="AC66" i="10"/>
  <c r="AB66" i="10"/>
  <c r="AA66" i="10"/>
  <c r="Z66" i="10"/>
  <c r="Y66" i="10"/>
  <c r="X66" i="10"/>
  <c r="W66" i="10"/>
  <c r="V66" i="10"/>
  <c r="U66" i="10"/>
  <c r="AJ65" i="10"/>
  <c r="AI65" i="10"/>
  <c r="AH65" i="10"/>
  <c r="AG65" i="10"/>
  <c r="AF65" i="10"/>
  <c r="AE65" i="10"/>
  <c r="AD65" i="10"/>
  <c r="AC65" i="10"/>
  <c r="AB65" i="10"/>
  <c r="AA65" i="10"/>
  <c r="Z65" i="10"/>
  <c r="Y65" i="10"/>
  <c r="X65" i="10"/>
  <c r="W65" i="10"/>
  <c r="V65" i="10"/>
  <c r="U65" i="10"/>
  <c r="AJ64" i="10"/>
  <c r="AI64" i="10"/>
  <c r="AH64" i="10"/>
  <c r="AG64" i="10"/>
  <c r="AF64" i="10"/>
  <c r="AE64" i="10"/>
  <c r="AD64" i="10"/>
  <c r="AC64" i="10"/>
  <c r="AB64" i="10"/>
  <c r="AA64" i="10"/>
  <c r="Z64" i="10"/>
  <c r="Y64" i="10"/>
  <c r="X64" i="10"/>
  <c r="W64" i="10"/>
  <c r="V64" i="10"/>
  <c r="U64" i="10"/>
  <c r="AJ63" i="10"/>
  <c r="AI63" i="10"/>
  <c r="AH63" i="10"/>
  <c r="AG63" i="10"/>
  <c r="AF63" i="10"/>
  <c r="AE63" i="10"/>
  <c r="AD63" i="10"/>
  <c r="AC63" i="10"/>
  <c r="AB63" i="10"/>
  <c r="AA63" i="10"/>
  <c r="Z63" i="10"/>
  <c r="Y63" i="10"/>
  <c r="X63" i="10"/>
  <c r="W63" i="10"/>
  <c r="V63" i="10"/>
  <c r="U63" i="10"/>
  <c r="AJ62" i="10"/>
  <c r="AI62" i="10"/>
  <c r="AH62" i="10"/>
  <c r="AG62" i="10"/>
  <c r="AF62" i="10"/>
  <c r="AE62" i="10"/>
  <c r="AD62" i="10"/>
  <c r="AC62" i="10"/>
  <c r="AB62" i="10"/>
  <c r="AA62" i="10"/>
  <c r="Z62" i="10"/>
  <c r="Y62" i="10"/>
  <c r="X62" i="10"/>
  <c r="W62" i="10"/>
  <c r="V62" i="10"/>
  <c r="U62" i="10"/>
  <c r="AJ61" i="10"/>
  <c r="AI61" i="10"/>
  <c r="AH61" i="10"/>
  <c r="AG61" i="10"/>
  <c r="AF61" i="10"/>
  <c r="AE61" i="10"/>
  <c r="AD61" i="10"/>
  <c r="AC61" i="10"/>
  <c r="AB61" i="10"/>
  <c r="AA61" i="10"/>
  <c r="Z61" i="10"/>
  <c r="Y61" i="10"/>
  <c r="X61" i="10"/>
  <c r="W61" i="10"/>
  <c r="V61" i="10"/>
  <c r="U61" i="10"/>
  <c r="AJ60" i="10"/>
  <c r="AI60" i="10"/>
  <c r="AH60" i="10"/>
  <c r="AG60" i="10"/>
  <c r="AF60" i="10"/>
  <c r="AE60" i="10"/>
  <c r="AD60" i="10"/>
  <c r="AC60" i="10"/>
  <c r="AB60" i="10"/>
  <c r="AA60" i="10"/>
  <c r="Z60" i="10"/>
  <c r="Y60" i="10"/>
  <c r="X60" i="10"/>
  <c r="W60" i="10"/>
  <c r="V60" i="10"/>
  <c r="U60" i="10"/>
  <c r="AJ59" i="10"/>
  <c r="AI59" i="10"/>
  <c r="AH59" i="10"/>
  <c r="AG59" i="10"/>
  <c r="AF59" i="10"/>
  <c r="AE59" i="10"/>
  <c r="AD59" i="10"/>
  <c r="AC59" i="10"/>
  <c r="AB59" i="10"/>
  <c r="AA59" i="10"/>
  <c r="Z59" i="10"/>
  <c r="Y59" i="10"/>
  <c r="X59" i="10"/>
  <c r="W59" i="10"/>
  <c r="V59" i="10"/>
  <c r="U59" i="10"/>
  <c r="AJ58" i="10"/>
  <c r="AI58" i="10"/>
  <c r="AH58" i="10"/>
  <c r="AG58" i="10"/>
  <c r="AF58" i="10"/>
  <c r="AE58" i="10"/>
  <c r="AD58" i="10"/>
  <c r="AC58" i="10"/>
  <c r="AB58" i="10"/>
  <c r="AA58" i="10"/>
  <c r="Z58" i="10"/>
  <c r="Y58" i="10"/>
  <c r="X58" i="10"/>
  <c r="W58" i="10"/>
  <c r="V58" i="10"/>
  <c r="U58" i="10"/>
  <c r="AJ57" i="10"/>
  <c r="AI57" i="10"/>
  <c r="AH57" i="10"/>
  <c r="AG57" i="10"/>
  <c r="AF57" i="10"/>
  <c r="AE57" i="10"/>
  <c r="AD57" i="10"/>
  <c r="AC57" i="10"/>
  <c r="AB57" i="10"/>
  <c r="AA57" i="10"/>
  <c r="Z57" i="10"/>
  <c r="Y57" i="10"/>
  <c r="X57" i="10"/>
  <c r="W57" i="10"/>
  <c r="V57" i="10"/>
  <c r="U57" i="10"/>
  <c r="AJ56" i="10"/>
  <c r="AI56" i="10"/>
  <c r="AH56" i="10"/>
  <c r="AG56" i="10"/>
  <c r="AF56" i="10"/>
  <c r="AE56" i="10"/>
  <c r="AD56" i="10"/>
  <c r="AC56" i="10"/>
  <c r="AB56" i="10"/>
  <c r="AA56" i="10"/>
  <c r="Z56" i="10"/>
  <c r="Y56" i="10"/>
  <c r="X56" i="10"/>
  <c r="W56" i="10"/>
  <c r="V56" i="10"/>
  <c r="U56" i="10"/>
  <c r="AJ55" i="10"/>
  <c r="AI55" i="10"/>
  <c r="AH55" i="10"/>
  <c r="AG55" i="10"/>
  <c r="AF55" i="10"/>
  <c r="AE55" i="10"/>
  <c r="AD55" i="10"/>
  <c r="AC55" i="10"/>
  <c r="AB55" i="10"/>
  <c r="AA55" i="10"/>
  <c r="Z55" i="10"/>
  <c r="Y55" i="10"/>
  <c r="X55" i="10"/>
  <c r="W55" i="10"/>
  <c r="V55" i="10"/>
  <c r="U55" i="10"/>
  <c r="AJ54" i="10"/>
  <c r="AI54" i="10"/>
  <c r="AH54" i="10"/>
  <c r="AG54" i="10"/>
  <c r="AF54" i="10"/>
  <c r="AE54" i="10"/>
  <c r="AD54" i="10"/>
  <c r="AC54" i="10"/>
  <c r="AB54" i="10"/>
  <c r="AA54" i="10"/>
  <c r="Z54" i="10"/>
  <c r="Y54" i="10"/>
  <c r="X54" i="10"/>
  <c r="W54" i="10"/>
  <c r="V54" i="10"/>
  <c r="U54" i="10"/>
  <c r="AJ53" i="10"/>
  <c r="AI53" i="10"/>
  <c r="AH53" i="10"/>
  <c r="AG53" i="10"/>
  <c r="AF53" i="10"/>
  <c r="AE53" i="10"/>
  <c r="AD53" i="10"/>
  <c r="AC53" i="10"/>
  <c r="AB53" i="10"/>
  <c r="AA53" i="10"/>
  <c r="Z53" i="10"/>
  <c r="Y53" i="10"/>
  <c r="X53" i="10"/>
  <c r="W53" i="10"/>
  <c r="V53" i="10"/>
  <c r="U53" i="10"/>
  <c r="AJ52" i="10"/>
  <c r="AI52" i="10"/>
  <c r="AH52" i="10"/>
  <c r="AG52" i="10"/>
  <c r="AF52" i="10"/>
  <c r="AE52" i="10"/>
  <c r="AD52" i="10"/>
  <c r="AC52" i="10"/>
  <c r="AB52" i="10"/>
  <c r="AA52" i="10"/>
  <c r="Z52" i="10"/>
  <c r="Y52" i="10"/>
  <c r="X52" i="10"/>
  <c r="W52" i="10"/>
  <c r="V52" i="10"/>
  <c r="U52" i="10"/>
  <c r="AJ51" i="10"/>
  <c r="AI51" i="10"/>
  <c r="AH51" i="10"/>
  <c r="AG51" i="10"/>
  <c r="AF51" i="10"/>
  <c r="AE51" i="10"/>
  <c r="AD51" i="10"/>
  <c r="AC51" i="10"/>
  <c r="AB51" i="10"/>
  <c r="AA51" i="10"/>
  <c r="Z51" i="10"/>
  <c r="Y51" i="10"/>
  <c r="X51" i="10"/>
  <c r="W51" i="10"/>
  <c r="V51" i="10"/>
  <c r="U51" i="10"/>
  <c r="AJ50" i="10"/>
  <c r="AI50" i="10"/>
  <c r="AH50" i="10"/>
  <c r="AG50" i="10"/>
  <c r="AF50" i="10"/>
  <c r="AE50" i="10"/>
  <c r="AD50" i="10"/>
  <c r="AC50" i="10"/>
  <c r="AB50" i="10"/>
  <c r="AA50" i="10"/>
  <c r="Z50" i="10"/>
  <c r="Y50" i="10"/>
  <c r="X50" i="10"/>
  <c r="W50" i="10"/>
  <c r="V50" i="10"/>
  <c r="U50" i="10"/>
  <c r="AJ49" i="10"/>
  <c r="AI49" i="10"/>
  <c r="AH49" i="10"/>
  <c r="AG49" i="10"/>
  <c r="AF49" i="10"/>
  <c r="AE49" i="10"/>
  <c r="AD49" i="10"/>
  <c r="AC49" i="10"/>
  <c r="AB49" i="10"/>
  <c r="AA49" i="10"/>
  <c r="Z49" i="10"/>
  <c r="Y49" i="10"/>
  <c r="X49" i="10"/>
  <c r="W49" i="10"/>
  <c r="V49" i="10"/>
  <c r="U49" i="10"/>
  <c r="AJ48" i="10"/>
  <c r="AI48" i="10"/>
  <c r="AH48" i="10"/>
  <c r="AG48" i="10"/>
  <c r="AF48" i="10"/>
  <c r="AE48" i="10"/>
  <c r="AD48" i="10"/>
  <c r="AC48" i="10"/>
  <c r="AB48" i="10"/>
  <c r="AA48" i="10"/>
  <c r="Z48" i="10"/>
  <c r="Y48" i="10"/>
  <c r="X48" i="10"/>
  <c r="W48" i="10"/>
  <c r="V48" i="10"/>
  <c r="U48" i="10"/>
  <c r="AJ47" i="10"/>
  <c r="AI47" i="10"/>
  <c r="AH47" i="10"/>
  <c r="AG47" i="10"/>
  <c r="AF47" i="10"/>
  <c r="AE47" i="10"/>
  <c r="AD47" i="10"/>
  <c r="AC47" i="10"/>
  <c r="AB47" i="10"/>
  <c r="AA47" i="10"/>
  <c r="Z47" i="10"/>
  <c r="Y47" i="10"/>
  <c r="X47" i="10"/>
  <c r="W47" i="10"/>
  <c r="V47" i="10"/>
  <c r="U47" i="10"/>
  <c r="AJ46" i="10"/>
  <c r="AI46" i="10"/>
  <c r="AH46" i="10"/>
  <c r="AG46" i="10"/>
  <c r="AF46" i="10"/>
  <c r="AE46" i="10"/>
  <c r="AD46" i="10"/>
  <c r="AC46" i="10"/>
  <c r="AB46" i="10"/>
  <c r="AA46" i="10"/>
  <c r="Z46" i="10"/>
  <c r="Y46" i="10"/>
  <c r="X46" i="10"/>
  <c r="W46" i="10"/>
  <c r="V46" i="10"/>
  <c r="U46" i="10"/>
  <c r="AJ45" i="10"/>
  <c r="AI45" i="10"/>
  <c r="AH45" i="10"/>
  <c r="AG45" i="10"/>
  <c r="AF45" i="10"/>
  <c r="AE45" i="10"/>
  <c r="AD45" i="10"/>
  <c r="AC45" i="10"/>
  <c r="AB45" i="10"/>
  <c r="AA45" i="10"/>
  <c r="Z45" i="10"/>
  <c r="Y45" i="10"/>
  <c r="X45" i="10"/>
  <c r="W45" i="10"/>
  <c r="V45" i="10"/>
  <c r="U45" i="10"/>
  <c r="AJ44" i="10"/>
  <c r="AI44" i="10"/>
  <c r="AH44" i="10"/>
  <c r="AG44" i="10"/>
  <c r="AF44" i="10"/>
  <c r="AE44" i="10"/>
  <c r="AD44" i="10"/>
  <c r="AC44" i="10"/>
  <c r="AB44" i="10"/>
  <c r="AA44" i="10"/>
  <c r="Z44" i="10"/>
  <c r="Y44" i="10"/>
  <c r="X44" i="10"/>
  <c r="W44" i="10"/>
  <c r="V44" i="10"/>
  <c r="U44" i="10"/>
  <c r="AJ43" i="10"/>
  <c r="AI43" i="10"/>
  <c r="AH43" i="10"/>
  <c r="AG43" i="10"/>
  <c r="AF43" i="10"/>
  <c r="AE43" i="10"/>
  <c r="AD43" i="10"/>
  <c r="AC43" i="10"/>
  <c r="AB43" i="10"/>
  <c r="AA43" i="10"/>
  <c r="Z43" i="10"/>
  <c r="Y43" i="10"/>
  <c r="X43" i="10"/>
  <c r="W43" i="10"/>
  <c r="V43" i="10"/>
  <c r="U43" i="10"/>
  <c r="AJ42" i="10"/>
  <c r="AI42" i="10"/>
  <c r="AH42" i="10"/>
  <c r="AG42" i="10"/>
  <c r="AF42" i="10"/>
  <c r="AE42" i="10"/>
  <c r="AD42" i="10"/>
  <c r="AC42" i="10"/>
  <c r="AB42" i="10"/>
  <c r="AA42" i="10"/>
  <c r="Z42" i="10"/>
  <c r="Y42" i="10"/>
  <c r="X42" i="10"/>
  <c r="W42" i="10"/>
  <c r="V42" i="10"/>
  <c r="U42" i="10"/>
  <c r="AJ41" i="10"/>
  <c r="AI41" i="10"/>
  <c r="AH41" i="10"/>
  <c r="AG41" i="10"/>
  <c r="AF41" i="10"/>
  <c r="AE41" i="10"/>
  <c r="AD41" i="10"/>
  <c r="AC41" i="10"/>
  <c r="AB41" i="10"/>
  <c r="AA41" i="10"/>
  <c r="Z41" i="10"/>
  <c r="Y41" i="10"/>
  <c r="X41" i="10"/>
  <c r="W41" i="10"/>
  <c r="V41" i="10"/>
  <c r="U41" i="10"/>
  <c r="AJ40" i="10"/>
  <c r="AI40" i="10"/>
  <c r="AH40" i="10"/>
  <c r="AG40" i="10"/>
  <c r="AF40" i="10"/>
  <c r="AE40" i="10"/>
  <c r="AD40" i="10"/>
  <c r="AC40" i="10"/>
  <c r="AB40" i="10"/>
  <c r="AA40" i="10"/>
  <c r="Z40" i="10"/>
  <c r="Y40" i="10"/>
  <c r="X40" i="10"/>
  <c r="W40" i="10"/>
  <c r="V40" i="10"/>
  <c r="U40" i="10"/>
  <c r="AJ39" i="10"/>
  <c r="AI39" i="10"/>
  <c r="AH39" i="10"/>
  <c r="AG39" i="10"/>
  <c r="AF39" i="10"/>
  <c r="AE39" i="10"/>
  <c r="AD39" i="10"/>
  <c r="AC39" i="10"/>
  <c r="AB39" i="10"/>
  <c r="AA39" i="10"/>
  <c r="Z39" i="10"/>
  <c r="Y39" i="10"/>
  <c r="X39" i="10"/>
  <c r="W39" i="10"/>
  <c r="V39" i="10"/>
  <c r="U39" i="10"/>
  <c r="AJ38" i="10"/>
  <c r="AI38" i="10"/>
  <c r="AH38" i="10"/>
  <c r="AG38" i="10"/>
  <c r="AF38" i="10"/>
  <c r="AE38" i="10"/>
  <c r="AD38" i="10"/>
  <c r="AC38" i="10"/>
  <c r="AB38" i="10"/>
  <c r="AA38" i="10"/>
  <c r="Z38" i="10"/>
  <c r="Y38" i="10"/>
  <c r="X38" i="10"/>
  <c r="W38" i="10"/>
  <c r="V38" i="10"/>
  <c r="U38" i="10"/>
  <c r="AJ37" i="10"/>
  <c r="AI37" i="10"/>
  <c r="AH37" i="10"/>
  <c r="AG37" i="10"/>
  <c r="AF37" i="10"/>
  <c r="AE37" i="10"/>
  <c r="AD37" i="10"/>
  <c r="AC37" i="10"/>
  <c r="AB37" i="10"/>
  <c r="AA37" i="10"/>
  <c r="Z37" i="10"/>
  <c r="Y37" i="10"/>
  <c r="X37" i="10"/>
  <c r="W37" i="10"/>
  <c r="V37" i="10"/>
  <c r="U37" i="10"/>
  <c r="AJ36" i="10"/>
  <c r="AI36" i="10"/>
  <c r="AH36" i="10"/>
  <c r="AG36" i="10"/>
  <c r="AF36" i="10"/>
  <c r="AE36" i="10"/>
  <c r="AD36" i="10"/>
  <c r="AC36" i="10"/>
  <c r="AB36" i="10"/>
  <c r="AA36" i="10"/>
  <c r="Z36" i="10"/>
  <c r="Y36" i="10"/>
  <c r="X36" i="10"/>
  <c r="W36" i="10"/>
  <c r="V36" i="10"/>
  <c r="U36" i="10"/>
  <c r="AJ35" i="10"/>
  <c r="AI35" i="10"/>
  <c r="AH35" i="10"/>
  <c r="AG35" i="10"/>
  <c r="AF35" i="10"/>
  <c r="AE35" i="10"/>
  <c r="AD35" i="10"/>
  <c r="AC35" i="10"/>
  <c r="AB35" i="10"/>
  <c r="AA35" i="10"/>
  <c r="Z35" i="10"/>
  <c r="Y35" i="10"/>
  <c r="X35" i="10"/>
  <c r="W35" i="10"/>
  <c r="V35" i="10"/>
  <c r="U35" i="10"/>
  <c r="AJ34" i="10"/>
  <c r="AI34" i="10"/>
  <c r="AH34" i="10"/>
  <c r="AG34" i="10"/>
  <c r="AF34" i="10"/>
  <c r="AE34" i="10"/>
  <c r="AD34" i="10"/>
  <c r="AC34" i="10"/>
  <c r="AB34" i="10"/>
  <c r="AA34" i="10"/>
  <c r="Z34" i="10"/>
  <c r="Y34" i="10"/>
  <c r="X34" i="10"/>
  <c r="W34" i="10"/>
  <c r="V34" i="10"/>
  <c r="U34" i="10"/>
  <c r="AJ33" i="10"/>
  <c r="AI33" i="10"/>
  <c r="AH33" i="10"/>
  <c r="AG33" i="10"/>
  <c r="AF33" i="10"/>
  <c r="AE33" i="10"/>
  <c r="AD33" i="10"/>
  <c r="AC33" i="10"/>
  <c r="AB33" i="10"/>
  <c r="AA33" i="10"/>
  <c r="Z33" i="10"/>
  <c r="Y33" i="10"/>
  <c r="X33" i="10"/>
  <c r="W33" i="10"/>
  <c r="V33" i="10"/>
  <c r="U33" i="10"/>
  <c r="AJ32" i="10"/>
  <c r="AI32" i="10"/>
  <c r="AH32" i="10"/>
  <c r="AG32" i="10"/>
  <c r="AF32" i="10"/>
  <c r="AE32" i="10"/>
  <c r="AD32" i="10"/>
  <c r="AC32" i="10"/>
  <c r="AB32" i="10"/>
  <c r="AA32" i="10"/>
  <c r="Z32" i="10"/>
  <c r="Y32" i="10"/>
  <c r="X32" i="10"/>
  <c r="W32" i="10"/>
  <c r="V32" i="10"/>
  <c r="U32" i="10"/>
  <c r="AJ31" i="10"/>
  <c r="AI31" i="10"/>
  <c r="AH31" i="10"/>
  <c r="AG31" i="10"/>
  <c r="AF31" i="10"/>
  <c r="AE31" i="10"/>
  <c r="AD31" i="10"/>
  <c r="AC31" i="10"/>
  <c r="AB31" i="10"/>
  <c r="AA31" i="10"/>
  <c r="Z31" i="10"/>
  <c r="Y31" i="10"/>
  <c r="X31" i="10"/>
  <c r="W31" i="10"/>
  <c r="V31" i="10"/>
  <c r="U31" i="10"/>
  <c r="AJ30" i="10"/>
  <c r="AI30" i="10"/>
  <c r="AH30" i="10"/>
  <c r="AG30" i="10"/>
  <c r="AF30" i="10"/>
  <c r="AE30" i="10"/>
  <c r="AD30" i="10"/>
  <c r="AC30" i="10"/>
  <c r="AB30" i="10"/>
  <c r="AA30" i="10"/>
  <c r="Z30" i="10"/>
  <c r="Y30" i="10"/>
  <c r="X30" i="10"/>
  <c r="W30" i="10"/>
  <c r="V30" i="10"/>
  <c r="U30" i="10"/>
  <c r="AJ29" i="10"/>
  <c r="AI29" i="10"/>
  <c r="AH29" i="10"/>
  <c r="AG29" i="10"/>
  <c r="AF29" i="10"/>
  <c r="AE29" i="10"/>
  <c r="AD29" i="10"/>
  <c r="AC29" i="10"/>
  <c r="AB29" i="10"/>
  <c r="AA29" i="10"/>
  <c r="Z29" i="10"/>
  <c r="Y29" i="10"/>
  <c r="X29" i="10"/>
  <c r="W29" i="10"/>
  <c r="V29" i="10"/>
  <c r="U29" i="10"/>
  <c r="AJ28" i="10"/>
  <c r="AI28" i="10"/>
  <c r="AH28" i="10"/>
  <c r="AG28" i="10"/>
  <c r="AF28" i="10"/>
  <c r="AE28" i="10"/>
  <c r="AD28" i="10"/>
  <c r="AC28" i="10"/>
  <c r="AB28" i="10"/>
  <c r="AA28" i="10"/>
  <c r="Z28" i="10"/>
  <c r="Y28" i="10"/>
  <c r="X28" i="10"/>
  <c r="W28" i="10"/>
  <c r="V28" i="10"/>
  <c r="U28" i="10"/>
  <c r="AJ27" i="10"/>
  <c r="AI27" i="10"/>
  <c r="AH27" i="10"/>
  <c r="AG27" i="10"/>
  <c r="AF27" i="10"/>
  <c r="AE27" i="10"/>
  <c r="AD27" i="10"/>
  <c r="AC27" i="10"/>
  <c r="AB27" i="10"/>
  <c r="AA27" i="10"/>
  <c r="Z27" i="10"/>
  <c r="Y27" i="10"/>
  <c r="X27" i="10"/>
  <c r="W27" i="10"/>
  <c r="V27" i="10"/>
  <c r="U27" i="10"/>
  <c r="AJ26" i="10"/>
  <c r="AI26" i="10"/>
  <c r="AH26" i="10"/>
  <c r="AG26" i="10"/>
  <c r="AF26" i="10"/>
  <c r="AE26" i="10"/>
  <c r="AD26" i="10"/>
  <c r="AC26" i="10"/>
  <c r="AB26" i="10"/>
  <c r="AA26" i="10"/>
  <c r="Z26" i="10"/>
  <c r="Y26" i="10"/>
  <c r="X26" i="10"/>
  <c r="W26" i="10"/>
  <c r="V26" i="10"/>
  <c r="U26" i="10"/>
  <c r="AJ25" i="10"/>
  <c r="AI25" i="10"/>
  <c r="AH25" i="10"/>
  <c r="AG25" i="10"/>
  <c r="AF25" i="10"/>
  <c r="AE25" i="10"/>
  <c r="AD25" i="10"/>
  <c r="AC25" i="10"/>
  <c r="AB25" i="10"/>
  <c r="AA25" i="10"/>
  <c r="Z25" i="10"/>
  <c r="Y25" i="10"/>
  <c r="X25" i="10"/>
  <c r="W25" i="10"/>
  <c r="V25" i="10"/>
  <c r="U25" i="10"/>
  <c r="AJ24" i="10"/>
  <c r="AI24" i="10"/>
  <c r="AH24" i="10"/>
  <c r="AG24" i="10"/>
  <c r="AF24" i="10"/>
  <c r="AE24" i="10"/>
  <c r="AD24" i="10"/>
  <c r="AC24" i="10"/>
  <c r="AB24" i="10"/>
  <c r="AA24" i="10"/>
  <c r="Z24" i="10"/>
  <c r="Y24" i="10"/>
  <c r="X24" i="10"/>
  <c r="W24" i="10"/>
  <c r="V24" i="10"/>
  <c r="U24" i="10"/>
  <c r="AJ23" i="10"/>
  <c r="AI23" i="10"/>
  <c r="AH23" i="10"/>
  <c r="AG23" i="10"/>
  <c r="AF23" i="10"/>
  <c r="AE23" i="10"/>
  <c r="AD23" i="10"/>
  <c r="AC23" i="10"/>
  <c r="AB23" i="10"/>
  <c r="AA23" i="10"/>
  <c r="Z23" i="10"/>
  <c r="Y23" i="10"/>
  <c r="X23" i="10"/>
  <c r="W23" i="10"/>
  <c r="V23" i="10"/>
  <c r="U23" i="10"/>
  <c r="AJ22" i="10"/>
  <c r="AI22" i="10"/>
  <c r="AH22" i="10"/>
  <c r="AG22" i="10"/>
  <c r="AF22" i="10"/>
  <c r="AE22" i="10"/>
  <c r="AD22" i="10"/>
  <c r="AC22" i="10"/>
  <c r="AB22" i="10"/>
  <c r="AA22" i="10"/>
  <c r="Z22" i="10"/>
  <c r="Y22" i="10"/>
  <c r="X22" i="10"/>
  <c r="W22" i="10"/>
  <c r="V22" i="10"/>
  <c r="U22" i="10"/>
  <c r="AJ21" i="10"/>
  <c r="AI21" i="10"/>
  <c r="AH21" i="10"/>
  <c r="AG21" i="10"/>
  <c r="AF21" i="10"/>
  <c r="AE21" i="10"/>
  <c r="AD21" i="10"/>
  <c r="AC21" i="10"/>
  <c r="AB21" i="10"/>
  <c r="AA21" i="10"/>
  <c r="Z21" i="10"/>
  <c r="Y21" i="10"/>
  <c r="X21" i="10"/>
  <c r="W21" i="10"/>
  <c r="V21" i="10"/>
  <c r="U21" i="10"/>
  <c r="AJ20" i="10"/>
  <c r="AI20" i="10"/>
  <c r="AH20" i="10"/>
  <c r="AG20" i="10"/>
  <c r="AF20" i="10"/>
  <c r="AE20" i="10"/>
  <c r="AD20" i="10"/>
  <c r="AC20" i="10"/>
  <c r="AB20" i="10"/>
  <c r="AA20" i="10"/>
  <c r="Z20" i="10"/>
  <c r="Y20" i="10"/>
  <c r="X20" i="10"/>
  <c r="W20" i="10"/>
  <c r="V20" i="10"/>
  <c r="U20" i="10"/>
  <c r="AJ19" i="10"/>
  <c r="AI19" i="10"/>
  <c r="AH19" i="10"/>
  <c r="AG19" i="10"/>
  <c r="AF19" i="10"/>
  <c r="AE19" i="10"/>
  <c r="AD19" i="10"/>
  <c r="AC19" i="10"/>
  <c r="AB19" i="10"/>
  <c r="AA19" i="10"/>
  <c r="Z19" i="10"/>
  <c r="Y19" i="10"/>
  <c r="X19" i="10"/>
  <c r="W19" i="10"/>
  <c r="V19" i="10"/>
  <c r="U19" i="10"/>
  <c r="AJ18" i="10"/>
  <c r="AI18" i="10"/>
  <c r="AH18" i="10"/>
  <c r="AG18" i="10"/>
  <c r="AF18" i="10"/>
  <c r="AE18" i="10"/>
  <c r="AD18" i="10"/>
  <c r="AC18" i="10"/>
  <c r="AB18" i="10"/>
  <c r="AA18" i="10"/>
  <c r="Z18" i="10"/>
  <c r="Y18" i="10"/>
  <c r="X18" i="10"/>
  <c r="W18" i="10"/>
  <c r="V18" i="10"/>
  <c r="U18" i="10"/>
  <c r="AJ17" i="10"/>
  <c r="AI17" i="10"/>
  <c r="AH17" i="10"/>
  <c r="AG17" i="10"/>
  <c r="AF17" i="10"/>
  <c r="AE17" i="10"/>
  <c r="AD17" i="10"/>
  <c r="AC17" i="10"/>
  <c r="AB17" i="10"/>
  <c r="AA17" i="10"/>
  <c r="Z17" i="10"/>
  <c r="Y17" i="10"/>
  <c r="X17" i="10"/>
  <c r="W17" i="10"/>
  <c r="V17" i="10"/>
  <c r="U17" i="10"/>
  <c r="AJ16" i="10"/>
  <c r="AI16" i="10"/>
  <c r="AH16" i="10"/>
  <c r="AG16" i="10"/>
  <c r="AF16" i="10"/>
  <c r="AE16" i="10"/>
  <c r="AD16" i="10"/>
  <c r="AC16" i="10"/>
  <c r="AB16" i="10"/>
  <c r="AA16" i="10"/>
  <c r="Z16" i="10"/>
  <c r="Y16" i="10"/>
  <c r="X16" i="10"/>
  <c r="W16" i="10"/>
  <c r="V16" i="10"/>
  <c r="U16" i="10"/>
  <c r="AJ15" i="10"/>
  <c r="AI15" i="10"/>
  <c r="AH15" i="10"/>
  <c r="AG15" i="10"/>
  <c r="AF15" i="10"/>
  <c r="AE15" i="10"/>
  <c r="AD15" i="10"/>
  <c r="AC15" i="10"/>
  <c r="AB15" i="10"/>
  <c r="AA15" i="10"/>
  <c r="Z15" i="10"/>
  <c r="Y15" i="10"/>
  <c r="X15" i="10"/>
  <c r="W15" i="10"/>
  <c r="V15" i="10"/>
  <c r="U15" i="10"/>
  <c r="AJ14" i="10"/>
  <c r="AI14" i="10"/>
  <c r="AH14" i="10"/>
  <c r="AG14" i="10"/>
  <c r="AF14" i="10"/>
  <c r="AE14" i="10"/>
  <c r="AD14" i="10"/>
  <c r="AC14" i="10"/>
  <c r="AB14" i="10"/>
  <c r="AA14" i="10"/>
  <c r="Z14" i="10"/>
  <c r="Y14" i="10"/>
  <c r="X14" i="10"/>
  <c r="W14" i="10"/>
  <c r="V14" i="10"/>
  <c r="U14" i="10"/>
  <c r="AJ13" i="10"/>
  <c r="AI13" i="10"/>
  <c r="AH13" i="10"/>
  <c r="AG13" i="10"/>
  <c r="AF13" i="10"/>
  <c r="AE13" i="10"/>
  <c r="AD13" i="10"/>
  <c r="AC13" i="10"/>
  <c r="AB13" i="10"/>
  <c r="AA13" i="10"/>
  <c r="Z13" i="10"/>
  <c r="Y13" i="10"/>
  <c r="X13" i="10"/>
  <c r="W13" i="10"/>
  <c r="V13" i="10"/>
  <c r="U13" i="10"/>
  <c r="AJ12" i="10"/>
  <c r="AI12" i="10"/>
  <c r="AH12" i="10"/>
  <c r="AG12" i="10"/>
  <c r="AF12" i="10"/>
  <c r="AE12" i="10"/>
  <c r="AD12" i="10"/>
  <c r="AC12" i="10"/>
  <c r="AB12" i="10"/>
  <c r="AA12" i="10"/>
  <c r="Z12" i="10"/>
  <c r="Y12" i="10"/>
  <c r="X12" i="10"/>
  <c r="W12" i="10"/>
  <c r="V12" i="10"/>
  <c r="U12" i="10"/>
  <c r="AJ11" i="10"/>
  <c r="AI11" i="10"/>
  <c r="AH11" i="10"/>
  <c r="AG11" i="10"/>
  <c r="AF11" i="10"/>
  <c r="AE11" i="10"/>
  <c r="AD11" i="10"/>
  <c r="AC11" i="10"/>
  <c r="AB11" i="10"/>
  <c r="AA11" i="10"/>
  <c r="Z11" i="10"/>
  <c r="Y11" i="10"/>
  <c r="X11" i="10"/>
  <c r="W11" i="10"/>
  <c r="V11" i="10"/>
  <c r="U11" i="10"/>
  <c r="AJ10" i="10"/>
  <c r="AI10" i="10"/>
  <c r="AH10" i="10"/>
  <c r="AG10" i="10"/>
  <c r="AF10" i="10"/>
  <c r="AE10" i="10"/>
  <c r="AD10" i="10"/>
  <c r="AC10" i="10"/>
  <c r="AB10" i="10"/>
  <c r="AA10" i="10"/>
  <c r="Z10" i="10"/>
  <c r="Y10" i="10"/>
  <c r="X10" i="10"/>
  <c r="W10" i="10"/>
  <c r="V10" i="10"/>
  <c r="U10" i="10"/>
  <c r="AJ9" i="10"/>
  <c r="AI9" i="10"/>
  <c r="AH9" i="10"/>
  <c r="AG9" i="10"/>
  <c r="AF9" i="10"/>
  <c r="AE9" i="10"/>
  <c r="AD9" i="10"/>
  <c r="AC9" i="10"/>
  <c r="AB9" i="10"/>
  <c r="AA9" i="10"/>
  <c r="Z9" i="10"/>
  <c r="Y9" i="10"/>
  <c r="X9" i="10"/>
  <c r="W9" i="10"/>
  <c r="V9" i="10"/>
  <c r="U9" i="10"/>
  <c r="AJ8" i="10"/>
  <c r="AI8" i="10"/>
  <c r="AH8" i="10"/>
  <c r="AG8" i="10"/>
  <c r="AF8" i="10"/>
  <c r="AE8" i="10"/>
  <c r="AD8" i="10"/>
  <c r="AC8" i="10"/>
  <c r="AB8" i="10"/>
  <c r="AA8" i="10"/>
  <c r="Z8" i="10"/>
  <c r="Y8" i="10"/>
  <c r="X8" i="10"/>
  <c r="W8" i="10"/>
  <c r="V8" i="10"/>
  <c r="U8" i="10"/>
  <c r="AJ7" i="10"/>
  <c r="AI7" i="10"/>
  <c r="AH7" i="10"/>
  <c r="AG7" i="10"/>
  <c r="AF7" i="10"/>
  <c r="AE7" i="10"/>
  <c r="AD7" i="10"/>
  <c r="AC7" i="10"/>
  <c r="AB7" i="10"/>
  <c r="AA7" i="10"/>
  <c r="Z7" i="10"/>
  <c r="Y7" i="10"/>
  <c r="X7" i="10"/>
  <c r="W7" i="10"/>
  <c r="V7" i="10"/>
  <c r="U7" i="10"/>
  <c r="AJ6" i="10"/>
  <c r="AI6" i="10"/>
  <c r="AH6" i="10"/>
  <c r="AG6" i="10"/>
  <c r="AF6" i="10"/>
  <c r="AE6" i="10"/>
  <c r="AD6" i="10"/>
  <c r="AC6" i="10"/>
  <c r="AB6" i="10"/>
  <c r="AA6" i="10"/>
  <c r="Z6" i="10"/>
  <c r="Y6" i="10"/>
  <c r="X6" i="10"/>
  <c r="W6" i="10"/>
  <c r="V6" i="10"/>
  <c r="U6" i="10"/>
  <c r="AJ5" i="10"/>
  <c r="AI5" i="10"/>
  <c r="AH5" i="10"/>
  <c r="AG5" i="10"/>
  <c r="AF5" i="10"/>
  <c r="AE5" i="10"/>
  <c r="AD5" i="10"/>
  <c r="AC5" i="10"/>
  <c r="AB5" i="10"/>
  <c r="AA5" i="10"/>
  <c r="Z5" i="10"/>
  <c r="Y5" i="10"/>
  <c r="X5" i="10"/>
  <c r="W5" i="10"/>
  <c r="V5" i="10"/>
  <c r="U5" i="10"/>
  <c r="C4" i="10"/>
  <c r="F37" i="6"/>
  <c r="E37" i="6"/>
  <c r="D37" i="6"/>
  <c r="C37" i="6"/>
  <c r="X9" i="9"/>
  <c r="Y9" i="9"/>
  <c r="AA9" i="9"/>
  <c r="AC9" i="9"/>
  <c r="AD9" i="9"/>
  <c r="AE9" i="9"/>
  <c r="AF9" i="9"/>
  <c r="AG9" i="9"/>
  <c r="AH9" i="9"/>
  <c r="AI9" i="9"/>
  <c r="AJ9" i="9"/>
  <c r="AK9" i="9"/>
  <c r="AL9" i="9"/>
  <c r="AM9" i="9"/>
  <c r="X10" i="9"/>
  <c r="Y10" i="9"/>
  <c r="AA10" i="9"/>
  <c r="AC10" i="9"/>
  <c r="AD10" i="9"/>
  <c r="AE10" i="9"/>
  <c r="AF10" i="9"/>
  <c r="AG10" i="9"/>
  <c r="AH10" i="9"/>
  <c r="AI10" i="9"/>
  <c r="AJ10" i="9"/>
  <c r="AK10" i="9"/>
  <c r="AL10" i="9"/>
  <c r="AM10" i="9"/>
  <c r="X11" i="9"/>
  <c r="Y11" i="9"/>
  <c r="AA11" i="9"/>
  <c r="AC11" i="9"/>
  <c r="AD11" i="9"/>
  <c r="AE11" i="9"/>
  <c r="AF11" i="9"/>
  <c r="AG11" i="9"/>
  <c r="AH11" i="9"/>
  <c r="AI11" i="9"/>
  <c r="AJ11" i="9"/>
  <c r="AK11" i="9"/>
  <c r="AL11" i="9"/>
  <c r="AM11" i="9"/>
  <c r="X12" i="9"/>
  <c r="Y12" i="9"/>
  <c r="Z12" i="9"/>
  <c r="AA12" i="9"/>
  <c r="AB12" i="9"/>
  <c r="AC12" i="9"/>
  <c r="AD12" i="9"/>
  <c r="AE12" i="9"/>
  <c r="AF12" i="9"/>
  <c r="AG12" i="9"/>
  <c r="AH12" i="9"/>
  <c r="AI12" i="9"/>
  <c r="AJ12" i="9"/>
  <c r="AK12" i="9"/>
  <c r="AL12" i="9"/>
  <c r="AM12" i="9"/>
  <c r="X13" i="9"/>
  <c r="Y13" i="9"/>
  <c r="Z13" i="9"/>
  <c r="AA13" i="9"/>
  <c r="AB13" i="9"/>
  <c r="AC13" i="9"/>
  <c r="AD13" i="9"/>
  <c r="AE13" i="9"/>
  <c r="AF13" i="9"/>
  <c r="AG13" i="9"/>
  <c r="AH13" i="9"/>
  <c r="AI13" i="9"/>
  <c r="AJ13" i="9"/>
  <c r="AK13" i="9"/>
  <c r="AL13" i="9"/>
  <c r="AM13" i="9"/>
  <c r="X14" i="9"/>
  <c r="Y14" i="9"/>
  <c r="Z14" i="9"/>
  <c r="AA14" i="9"/>
  <c r="AB14" i="9"/>
  <c r="AC14" i="9"/>
  <c r="AD14" i="9"/>
  <c r="AE14" i="9"/>
  <c r="AF14" i="9"/>
  <c r="AG14" i="9"/>
  <c r="AH14" i="9"/>
  <c r="AI14" i="9"/>
  <c r="AJ14" i="9"/>
  <c r="AK14" i="9"/>
  <c r="AL14" i="9"/>
  <c r="AM14" i="9"/>
  <c r="X15" i="9"/>
  <c r="Y15" i="9"/>
  <c r="Z15" i="9"/>
  <c r="AA15" i="9"/>
  <c r="AB15" i="9"/>
  <c r="AC15" i="9"/>
  <c r="AD15" i="9"/>
  <c r="AE15" i="9"/>
  <c r="AF15" i="9"/>
  <c r="AG15" i="9"/>
  <c r="AH15" i="9"/>
  <c r="AI15" i="9"/>
  <c r="AJ15" i="9"/>
  <c r="AK15" i="9"/>
  <c r="AL15" i="9"/>
  <c r="AM15" i="9"/>
  <c r="X16" i="9"/>
  <c r="Y16" i="9"/>
  <c r="Z16" i="9"/>
  <c r="AA16" i="9"/>
  <c r="AB16" i="9"/>
  <c r="AC16" i="9"/>
  <c r="AD16" i="9"/>
  <c r="AE16" i="9"/>
  <c r="AF16" i="9"/>
  <c r="AG16" i="9"/>
  <c r="AH16" i="9"/>
  <c r="AI16" i="9"/>
  <c r="AJ16" i="9"/>
  <c r="AK16" i="9"/>
  <c r="AL16" i="9"/>
  <c r="AM16" i="9"/>
  <c r="X17" i="9"/>
  <c r="Y17" i="9"/>
  <c r="Z17" i="9"/>
  <c r="AA17" i="9"/>
  <c r="AB17" i="9"/>
  <c r="AC17" i="9"/>
  <c r="AD17" i="9"/>
  <c r="AE17" i="9"/>
  <c r="AF17" i="9"/>
  <c r="AG17" i="9"/>
  <c r="AH17" i="9"/>
  <c r="AI17" i="9"/>
  <c r="AJ17" i="9"/>
  <c r="AK17" i="9"/>
  <c r="AL17" i="9"/>
  <c r="AM17" i="9"/>
  <c r="X18" i="9"/>
  <c r="Y18" i="9"/>
  <c r="Z18" i="9"/>
  <c r="AA18" i="9"/>
  <c r="AB18" i="9"/>
  <c r="AC18" i="9"/>
  <c r="AD18" i="9"/>
  <c r="AE18" i="9"/>
  <c r="AF18" i="9"/>
  <c r="AG18" i="9"/>
  <c r="AH18" i="9"/>
  <c r="AI18" i="9"/>
  <c r="AJ18" i="9"/>
  <c r="AK18" i="9"/>
  <c r="AL18" i="9"/>
  <c r="AM18" i="9"/>
  <c r="X19" i="9"/>
  <c r="Y19" i="9"/>
  <c r="Z19" i="9"/>
  <c r="AA19" i="9"/>
  <c r="AB19" i="9"/>
  <c r="AC19" i="9"/>
  <c r="AD19" i="9"/>
  <c r="AE19" i="9"/>
  <c r="AF19" i="9"/>
  <c r="AG19" i="9"/>
  <c r="AH19" i="9"/>
  <c r="AI19" i="9"/>
  <c r="AJ19" i="9"/>
  <c r="AK19" i="9"/>
  <c r="AL19" i="9"/>
  <c r="AM19" i="9"/>
  <c r="X20" i="9"/>
  <c r="Y20" i="9"/>
  <c r="Z20" i="9"/>
  <c r="AA20" i="9"/>
  <c r="AB20" i="9"/>
  <c r="AC20" i="9"/>
  <c r="AD20" i="9"/>
  <c r="AE20" i="9"/>
  <c r="AF20" i="9"/>
  <c r="AG20" i="9"/>
  <c r="AH20" i="9"/>
  <c r="AI20" i="9"/>
  <c r="AJ20" i="9"/>
  <c r="AK20" i="9"/>
  <c r="AL20" i="9"/>
  <c r="AM20" i="9"/>
  <c r="X21" i="9"/>
  <c r="Y21" i="9"/>
  <c r="Z21" i="9"/>
  <c r="AA21" i="9"/>
  <c r="AB21" i="9"/>
  <c r="AC21" i="9"/>
  <c r="AD21" i="9"/>
  <c r="AE21" i="9"/>
  <c r="AF21" i="9"/>
  <c r="AG21" i="9"/>
  <c r="AH21" i="9"/>
  <c r="AI21" i="9"/>
  <c r="AJ21" i="9"/>
  <c r="AK21" i="9"/>
  <c r="AL21" i="9"/>
  <c r="AM21" i="9"/>
  <c r="X22" i="9"/>
  <c r="Y22" i="9"/>
  <c r="Z22" i="9"/>
  <c r="AA22" i="9"/>
  <c r="AB22" i="9"/>
  <c r="AC22" i="9"/>
  <c r="AD22" i="9"/>
  <c r="AE22" i="9"/>
  <c r="AF22" i="9"/>
  <c r="AG22" i="9"/>
  <c r="AH22" i="9"/>
  <c r="AI22" i="9"/>
  <c r="AJ22" i="9"/>
  <c r="AK22" i="9"/>
  <c r="AL22" i="9"/>
  <c r="AM22" i="9"/>
  <c r="X23" i="9"/>
  <c r="Y23" i="9"/>
  <c r="Z23" i="9"/>
  <c r="AA23" i="9"/>
  <c r="AB23" i="9"/>
  <c r="AC23" i="9"/>
  <c r="AD23" i="9"/>
  <c r="AE23" i="9"/>
  <c r="AF23" i="9"/>
  <c r="AG23" i="9"/>
  <c r="AH23" i="9"/>
  <c r="AI23" i="9"/>
  <c r="AJ23" i="9"/>
  <c r="AK23" i="9"/>
  <c r="AL23" i="9"/>
  <c r="AM23" i="9"/>
  <c r="X24" i="9"/>
  <c r="Y24" i="9"/>
  <c r="Z24" i="9"/>
  <c r="AA24" i="9"/>
  <c r="AB24" i="9"/>
  <c r="AC24" i="9"/>
  <c r="AD24" i="9"/>
  <c r="AE24" i="9"/>
  <c r="AF24" i="9"/>
  <c r="AG24" i="9"/>
  <c r="AH24" i="9"/>
  <c r="AI24" i="9"/>
  <c r="AJ24" i="9"/>
  <c r="AK24" i="9"/>
  <c r="AL24" i="9"/>
  <c r="AM24" i="9"/>
  <c r="X25" i="9"/>
  <c r="Y25" i="9"/>
  <c r="Z25" i="9"/>
  <c r="AA25" i="9"/>
  <c r="AB25" i="9"/>
  <c r="AC25" i="9"/>
  <c r="AD25" i="9"/>
  <c r="AE25" i="9"/>
  <c r="AF25" i="9"/>
  <c r="AG25" i="9"/>
  <c r="AH25" i="9"/>
  <c r="AI25" i="9"/>
  <c r="AJ25" i="9"/>
  <c r="AK25" i="9"/>
  <c r="AL25" i="9"/>
  <c r="AM25" i="9"/>
  <c r="X26" i="9"/>
  <c r="Y26" i="9"/>
  <c r="Z26" i="9"/>
  <c r="AA26" i="9"/>
  <c r="AB26" i="9"/>
  <c r="AC26" i="9"/>
  <c r="AD26" i="9"/>
  <c r="AE26" i="9"/>
  <c r="AF26" i="9"/>
  <c r="AG26" i="9"/>
  <c r="AH26" i="9"/>
  <c r="AI26" i="9"/>
  <c r="AJ26" i="9"/>
  <c r="AK26" i="9"/>
  <c r="AL26" i="9"/>
  <c r="AM26" i="9"/>
  <c r="X27" i="9"/>
  <c r="Y27" i="9"/>
  <c r="Z27" i="9"/>
  <c r="AA27" i="9"/>
  <c r="AB27" i="9"/>
  <c r="AC27" i="9"/>
  <c r="AD27" i="9"/>
  <c r="AE27" i="9"/>
  <c r="AF27" i="9"/>
  <c r="AG27" i="9"/>
  <c r="AH27" i="9"/>
  <c r="AI27" i="9"/>
  <c r="AJ27" i="9"/>
  <c r="AK27" i="9"/>
  <c r="AL27" i="9"/>
  <c r="AM27" i="9"/>
  <c r="X28" i="9"/>
  <c r="Y28" i="9"/>
  <c r="Z28" i="9"/>
  <c r="AA28" i="9"/>
  <c r="AB28" i="9"/>
  <c r="AC28" i="9"/>
  <c r="AD28" i="9"/>
  <c r="AE28" i="9"/>
  <c r="AF28" i="9"/>
  <c r="AG28" i="9"/>
  <c r="AH28" i="9"/>
  <c r="AI28" i="9"/>
  <c r="AJ28" i="9"/>
  <c r="AK28" i="9"/>
  <c r="AL28" i="9"/>
  <c r="AM28" i="9"/>
  <c r="X29" i="9"/>
  <c r="Y29" i="9"/>
  <c r="Z29" i="9"/>
  <c r="AA29" i="9"/>
  <c r="AB29" i="9"/>
  <c r="AC29" i="9"/>
  <c r="AD29" i="9"/>
  <c r="AE29" i="9"/>
  <c r="AF29" i="9"/>
  <c r="AG29" i="9"/>
  <c r="AH29" i="9"/>
  <c r="AI29" i="9"/>
  <c r="AJ29" i="9"/>
  <c r="AK29" i="9"/>
  <c r="AL29" i="9"/>
  <c r="AM29" i="9"/>
  <c r="X30" i="9"/>
  <c r="Y30" i="9"/>
  <c r="Z30" i="9"/>
  <c r="AA30" i="9"/>
  <c r="AB30" i="9"/>
  <c r="AC30" i="9"/>
  <c r="AD30" i="9"/>
  <c r="AE30" i="9"/>
  <c r="AF30" i="9"/>
  <c r="AG30" i="9"/>
  <c r="AH30" i="9"/>
  <c r="AI30" i="9"/>
  <c r="AJ30" i="9"/>
  <c r="AK30" i="9"/>
  <c r="AL30" i="9"/>
  <c r="AM30" i="9"/>
  <c r="X31" i="9"/>
  <c r="Y31" i="9"/>
  <c r="Z31" i="9"/>
  <c r="AA31" i="9"/>
  <c r="AB31" i="9"/>
  <c r="AC31" i="9"/>
  <c r="AD31" i="9"/>
  <c r="AE31" i="9"/>
  <c r="AF31" i="9"/>
  <c r="AG31" i="9"/>
  <c r="AH31" i="9"/>
  <c r="AI31" i="9"/>
  <c r="AJ31" i="9"/>
  <c r="AK31" i="9"/>
  <c r="AL31" i="9"/>
  <c r="AM31" i="9"/>
  <c r="X32" i="9"/>
  <c r="Y32" i="9"/>
  <c r="Z32" i="9"/>
  <c r="AA32" i="9"/>
  <c r="AB32" i="9"/>
  <c r="AC32" i="9"/>
  <c r="AD32" i="9"/>
  <c r="AE32" i="9"/>
  <c r="AF32" i="9"/>
  <c r="AG32" i="9"/>
  <c r="AH32" i="9"/>
  <c r="AI32" i="9"/>
  <c r="AJ32" i="9"/>
  <c r="AK32" i="9"/>
  <c r="AL32" i="9"/>
  <c r="AM32" i="9"/>
  <c r="X33" i="9"/>
  <c r="Y33" i="9"/>
  <c r="Z33" i="9"/>
  <c r="AA33" i="9"/>
  <c r="AB33" i="9"/>
  <c r="AC33" i="9"/>
  <c r="AD33" i="9"/>
  <c r="AE33" i="9"/>
  <c r="AF33" i="9"/>
  <c r="AG33" i="9"/>
  <c r="AH33" i="9"/>
  <c r="AI33" i="9"/>
  <c r="AJ33" i="9"/>
  <c r="AK33" i="9"/>
  <c r="AL33" i="9"/>
  <c r="AM33" i="9"/>
  <c r="X34" i="9"/>
  <c r="Y34" i="9"/>
  <c r="Z34" i="9"/>
  <c r="AA34" i="9"/>
  <c r="AB34" i="9"/>
  <c r="AC34" i="9"/>
  <c r="AD34" i="9"/>
  <c r="AE34" i="9"/>
  <c r="AF34" i="9"/>
  <c r="AG34" i="9"/>
  <c r="AH34" i="9"/>
  <c r="AI34" i="9"/>
  <c r="AJ34" i="9"/>
  <c r="AK34" i="9"/>
  <c r="AL34" i="9"/>
  <c r="AM34" i="9"/>
  <c r="X35" i="9"/>
  <c r="Y35" i="9"/>
  <c r="Z35" i="9"/>
  <c r="AA35" i="9"/>
  <c r="AB35" i="9"/>
  <c r="AC35" i="9"/>
  <c r="AD35" i="9"/>
  <c r="AE35" i="9"/>
  <c r="AF35" i="9"/>
  <c r="AG35" i="9"/>
  <c r="AH35" i="9"/>
  <c r="AI35" i="9"/>
  <c r="AJ35" i="9"/>
  <c r="AK35" i="9"/>
  <c r="AL35" i="9"/>
  <c r="AM35" i="9"/>
  <c r="X36" i="9"/>
  <c r="Y36" i="9"/>
  <c r="Z36" i="9"/>
  <c r="AA36" i="9"/>
  <c r="AB36" i="9"/>
  <c r="AC36" i="9"/>
  <c r="AD36" i="9"/>
  <c r="AE36" i="9"/>
  <c r="AF36" i="9"/>
  <c r="AG36" i="9"/>
  <c r="AH36" i="9"/>
  <c r="AI36" i="9"/>
  <c r="AJ36" i="9"/>
  <c r="AK36" i="9"/>
  <c r="AL36" i="9"/>
  <c r="AM36" i="9"/>
  <c r="X37" i="9"/>
  <c r="Y37" i="9"/>
  <c r="Z37" i="9"/>
  <c r="AA37" i="9"/>
  <c r="AB37" i="9"/>
  <c r="AC37" i="9"/>
  <c r="AD37" i="9"/>
  <c r="AE37" i="9"/>
  <c r="AF37" i="9"/>
  <c r="AG37" i="9"/>
  <c r="AH37" i="9"/>
  <c r="AI37" i="9"/>
  <c r="AJ37" i="9"/>
  <c r="AK37" i="9"/>
  <c r="AL37" i="9"/>
  <c r="AM37" i="9"/>
  <c r="X38" i="9"/>
  <c r="Y38" i="9"/>
  <c r="Z38" i="9"/>
  <c r="AA38" i="9"/>
  <c r="AB38" i="9"/>
  <c r="AC38" i="9"/>
  <c r="AD38" i="9"/>
  <c r="AE38" i="9"/>
  <c r="AF38" i="9"/>
  <c r="AG38" i="9"/>
  <c r="AH38" i="9"/>
  <c r="AI38" i="9"/>
  <c r="AJ38" i="9"/>
  <c r="AK38" i="9"/>
  <c r="AL38" i="9"/>
  <c r="AM38" i="9"/>
  <c r="X39" i="9"/>
  <c r="Y39" i="9"/>
  <c r="Z39" i="9"/>
  <c r="AA39" i="9"/>
  <c r="AB39" i="9"/>
  <c r="AC39" i="9"/>
  <c r="AD39" i="9"/>
  <c r="AE39" i="9"/>
  <c r="AF39" i="9"/>
  <c r="AG39" i="9"/>
  <c r="AH39" i="9"/>
  <c r="AI39" i="9"/>
  <c r="AJ39" i="9"/>
  <c r="AK39" i="9"/>
  <c r="AL39" i="9"/>
  <c r="AM39" i="9"/>
  <c r="X40" i="9"/>
  <c r="Y40" i="9"/>
  <c r="Z40" i="9"/>
  <c r="AA40" i="9"/>
  <c r="AB40" i="9"/>
  <c r="AC40" i="9"/>
  <c r="AD40" i="9"/>
  <c r="AE40" i="9"/>
  <c r="AF40" i="9"/>
  <c r="AG40" i="9"/>
  <c r="AH40" i="9"/>
  <c r="AI40" i="9"/>
  <c r="AJ40" i="9"/>
  <c r="AK40" i="9"/>
  <c r="AL40" i="9"/>
  <c r="AM40" i="9"/>
  <c r="X41" i="9"/>
  <c r="Y41" i="9"/>
  <c r="Z41" i="9"/>
  <c r="AA41" i="9"/>
  <c r="AB41" i="9"/>
  <c r="AC41" i="9"/>
  <c r="AD41" i="9"/>
  <c r="AE41" i="9"/>
  <c r="AF41" i="9"/>
  <c r="AG41" i="9"/>
  <c r="AH41" i="9"/>
  <c r="AI41" i="9"/>
  <c r="AJ41" i="9"/>
  <c r="AK41" i="9"/>
  <c r="AL41" i="9"/>
  <c r="AM41" i="9"/>
  <c r="X42" i="9"/>
  <c r="Y42" i="9"/>
  <c r="Z42" i="9"/>
  <c r="AA42" i="9"/>
  <c r="AB42" i="9"/>
  <c r="AC42" i="9"/>
  <c r="AD42" i="9"/>
  <c r="AE42" i="9"/>
  <c r="AF42" i="9"/>
  <c r="AG42" i="9"/>
  <c r="AH42" i="9"/>
  <c r="AI42" i="9"/>
  <c r="AJ42" i="9"/>
  <c r="AK42" i="9"/>
  <c r="AL42" i="9"/>
  <c r="AM42" i="9"/>
  <c r="X43" i="9"/>
  <c r="Y43" i="9"/>
  <c r="Z43" i="9"/>
  <c r="AA43" i="9"/>
  <c r="AB43" i="9"/>
  <c r="AC43" i="9"/>
  <c r="AD43" i="9"/>
  <c r="AE43" i="9"/>
  <c r="AF43" i="9"/>
  <c r="AG43" i="9"/>
  <c r="AH43" i="9"/>
  <c r="AI43" i="9"/>
  <c r="AJ43" i="9"/>
  <c r="AK43" i="9"/>
  <c r="AL43" i="9"/>
  <c r="AM43" i="9"/>
  <c r="X44" i="9"/>
  <c r="Y44" i="9"/>
  <c r="Z44" i="9"/>
  <c r="AA44" i="9"/>
  <c r="AB44" i="9"/>
  <c r="AC44" i="9"/>
  <c r="AD44" i="9"/>
  <c r="AE44" i="9"/>
  <c r="AF44" i="9"/>
  <c r="AG44" i="9"/>
  <c r="AH44" i="9"/>
  <c r="AI44" i="9"/>
  <c r="AJ44" i="9"/>
  <c r="AK44" i="9"/>
  <c r="AL44" i="9"/>
  <c r="AM44" i="9"/>
  <c r="X45" i="9"/>
  <c r="Y45" i="9"/>
  <c r="Z45" i="9"/>
  <c r="AA45" i="9"/>
  <c r="AB45" i="9"/>
  <c r="AC45" i="9"/>
  <c r="AD45" i="9"/>
  <c r="AE45" i="9"/>
  <c r="AF45" i="9"/>
  <c r="AG45" i="9"/>
  <c r="AH45" i="9"/>
  <c r="AI45" i="9"/>
  <c r="AJ45" i="9"/>
  <c r="AK45" i="9"/>
  <c r="AL45" i="9"/>
  <c r="AM45" i="9"/>
  <c r="X46" i="9"/>
  <c r="Y46" i="9"/>
  <c r="Z46" i="9"/>
  <c r="AA46" i="9"/>
  <c r="AB46" i="9"/>
  <c r="AC46" i="9"/>
  <c r="AD46" i="9"/>
  <c r="AE46" i="9"/>
  <c r="AF46" i="9"/>
  <c r="AG46" i="9"/>
  <c r="AH46" i="9"/>
  <c r="AI46" i="9"/>
  <c r="AJ46" i="9"/>
  <c r="AK46" i="9"/>
  <c r="AL46" i="9"/>
  <c r="AM46" i="9"/>
  <c r="X47" i="9"/>
  <c r="Y47" i="9"/>
  <c r="Z47" i="9"/>
  <c r="AA47" i="9"/>
  <c r="AB47" i="9"/>
  <c r="AC47" i="9"/>
  <c r="AD47" i="9"/>
  <c r="AE47" i="9"/>
  <c r="AF47" i="9"/>
  <c r="AG47" i="9"/>
  <c r="AH47" i="9"/>
  <c r="AI47" i="9"/>
  <c r="AJ47" i="9"/>
  <c r="AK47" i="9"/>
  <c r="AL47" i="9"/>
  <c r="AM47" i="9"/>
  <c r="X48" i="9"/>
  <c r="Y48" i="9"/>
  <c r="Z48" i="9"/>
  <c r="AA48" i="9"/>
  <c r="AB48" i="9"/>
  <c r="AC48" i="9"/>
  <c r="AD48" i="9"/>
  <c r="AE48" i="9"/>
  <c r="AF48" i="9"/>
  <c r="AG48" i="9"/>
  <c r="AH48" i="9"/>
  <c r="AI48" i="9"/>
  <c r="AJ48" i="9"/>
  <c r="AK48" i="9"/>
  <c r="AL48" i="9"/>
  <c r="AM48" i="9"/>
  <c r="X49" i="9"/>
  <c r="Y49" i="9"/>
  <c r="Z49" i="9"/>
  <c r="AA49" i="9"/>
  <c r="AB49" i="9"/>
  <c r="AC49" i="9"/>
  <c r="AD49" i="9"/>
  <c r="AE49" i="9"/>
  <c r="AF49" i="9"/>
  <c r="AG49" i="9"/>
  <c r="AH49" i="9"/>
  <c r="AI49" i="9"/>
  <c r="AJ49" i="9"/>
  <c r="AK49" i="9"/>
  <c r="AL49" i="9"/>
  <c r="AM49" i="9"/>
  <c r="X50" i="9"/>
  <c r="Y50" i="9"/>
  <c r="Z50" i="9"/>
  <c r="AA50" i="9"/>
  <c r="AB50" i="9"/>
  <c r="AC50" i="9"/>
  <c r="AD50" i="9"/>
  <c r="AE50" i="9"/>
  <c r="AF50" i="9"/>
  <c r="AG50" i="9"/>
  <c r="AH50" i="9"/>
  <c r="AI50" i="9"/>
  <c r="AJ50" i="9"/>
  <c r="AK50" i="9"/>
  <c r="AL50" i="9"/>
  <c r="AM50" i="9"/>
  <c r="X51" i="9"/>
  <c r="Y51" i="9"/>
  <c r="Z51" i="9"/>
  <c r="AA51" i="9"/>
  <c r="AB51" i="9"/>
  <c r="AC51" i="9"/>
  <c r="AD51" i="9"/>
  <c r="AE51" i="9"/>
  <c r="AF51" i="9"/>
  <c r="AG51" i="9"/>
  <c r="AH51" i="9"/>
  <c r="AI51" i="9"/>
  <c r="AJ51" i="9"/>
  <c r="AK51" i="9"/>
  <c r="AL51" i="9"/>
  <c r="AM51" i="9"/>
  <c r="X52" i="9"/>
  <c r="Y52" i="9"/>
  <c r="Z52" i="9"/>
  <c r="AA52" i="9"/>
  <c r="AB52" i="9"/>
  <c r="AC52" i="9"/>
  <c r="AD52" i="9"/>
  <c r="AE52" i="9"/>
  <c r="AF52" i="9"/>
  <c r="AG52" i="9"/>
  <c r="AH52" i="9"/>
  <c r="AI52" i="9"/>
  <c r="AJ52" i="9"/>
  <c r="AK52" i="9"/>
  <c r="AL52" i="9"/>
  <c r="AM52" i="9"/>
  <c r="X53" i="9"/>
  <c r="Y53" i="9"/>
  <c r="Z53" i="9"/>
  <c r="AA53" i="9"/>
  <c r="AB53" i="9"/>
  <c r="AC53" i="9"/>
  <c r="AD53" i="9"/>
  <c r="AE53" i="9"/>
  <c r="AF53" i="9"/>
  <c r="AG53" i="9"/>
  <c r="AH53" i="9"/>
  <c r="AI53" i="9"/>
  <c r="AJ53" i="9"/>
  <c r="AK53" i="9"/>
  <c r="AL53" i="9"/>
  <c r="AM53" i="9"/>
  <c r="X54" i="9"/>
  <c r="Y54" i="9"/>
  <c r="Z54" i="9"/>
  <c r="AA54" i="9"/>
  <c r="AB54" i="9"/>
  <c r="AC54" i="9"/>
  <c r="AD54" i="9"/>
  <c r="AE54" i="9"/>
  <c r="AF54" i="9"/>
  <c r="AG54" i="9"/>
  <c r="AH54" i="9"/>
  <c r="AI54" i="9"/>
  <c r="AJ54" i="9"/>
  <c r="AK54" i="9"/>
  <c r="AL54" i="9"/>
  <c r="AM54" i="9"/>
  <c r="X55" i="9"/>
  <c r="Y55" i="9"/>
  <c r="Z55" i="9"/>
  <c r="AA55" i="9"/>
  <c r="AB55" i="9"/>
  <c r="AC55" i="9"/>
  <c r="AD55" i="9"/>
  <c r="AE55" i="9"/>
  <c r="AF55" i="9"/>
  <c r="AG55" i="9"/>
  <c r="AH55" i="9"/>
  <c r="AI55" i="9"/>
  <c r="AJ55" i="9"/>
  <c r="AK55" i="9"/>
  <c r="AL55" i="9"/>
  <c r="AM55" i="9"/>
  <c r="X56" i="9"/>
  <c r="Y56" i="9"/>
  <c r="Z56" i="9"/>
  <c r="AA56" i="9"/>
  <c r="AB56" i="9"/>
  <c r="AC56" i="9"/>
  <c r="AD56" i="9"/>
  <c r="AE56" i="9"/>
  <c r="AF56" i="9"/>
  <c r="AG56" i="9"/>
  <c r="AH56" i="9"/>
  <c r="AI56" i="9"/>
  <c r="AJ56" i="9"/>
  <c r="AK56" i="9"/>
  <c r="AL56" i="9"/>
  <c r="AM56" i="9"/>
  <c r="X57" i="9"/>
  <c r="Y57" i="9"/>
  <c r="Z57" i="9"/>
  <c r="AA57" i="9"/>
  <c r="AB57" i="9"/>
  <c r="AC57" i="9"/>
  <c r="AD57" i="9"/>
  <c r="AE57" i="9"/>
  <c r="AF57" i="9"/>
  <c r="AG57" i="9"/>
  <c r="AH57" i="9"/>
  <c r="AI57" i="9"/>
  <c r="AJ57" i="9"/>
  <c r="AK57" i="9"/>
  <c r="AL57" i="9"/>
  <c r="AM57" i="9"/>
  <c r="X58" i="9"/>
  <c r="Y58" i="9"/>
  <c r="Z58" i="9"/>
  <c r="AA58" i="9"/>
  <c r="AB58" i="9"/>
  <c r="AC58" i="9"/>
  <c r="AD58" i="9"/>
  <c r="AE58" i="9"/>
  <c r="AF58" i="9"/>
  <c r="AG58" i="9"/>
  <c r="AH58" i="9"/>
  <c r="AI58" i="9"/>
  <c r="AJ58" i="9"/>
  <c r="AK58" i="9"/>
  <c r="AL58" i="9"/>
  <c r="AM58" i="9"/>
  <c r="X59" i="9"/>
  <c r="Y59" i="9"/>
  <c r="Z59" i="9"/>
  <c r="AA59" i="9"/>
  <c r="AB59" i="9"/>
  <c r="AC59" i="9"/>
  <c r="AD59" i="9"/>
  <c r="AE59" i="9"/>
  <c r="AF59" i="9"/>
  <c r="AG59" i="9"/>
  <c r="AH59" i="9"/>
  <c r="AI59" i="9"/>
  <c r="AJ59" i="9"/>
  <c r="AK59" i="9"/>
  <c r="AL59" i="9"/>
  <c r="AM59" i="9"/>
  <c r="X60" i="9"/>
  <c r="Y60" i="9"/>
  <c r="Z60" i="9"/>
  <c r="AA60" i="9"/>
  <c r="AB60" i="9"/>
  <c r="AC60" i="9"/>
  <c r="AD60" i="9"/>
  <c r="AE60" i="9"/>
  <c r="AF60" i="9"/>
  <c r="AG60" i="9"/>
  <c r="AH60" i="9"/>
  <c r="AI60" i="9"/>
  <c r="AJ60" i="9"/>
  <c r="AK60" i="9"/>
  <c r="AL60" i="9"/>
  <c r="AM60" i="9"/>
  <c r="X61" i="9"/>
  <c r="Y61" i="9"/>
  <c r="Z61" i="9"/>
  <c r="AA61" i="9"/>
  <c r="AB61" i="9"/>
  <c r="AC61" i="9"/>
  <c r="AD61" i="9"/>
  <c r="AE61" i="9"/>
  <c r="AF61" i="9"/>
  <c r="AG61" i="9"/>
  <c r="AH61" i="9"/>
  <c r="AI61" i="9"/>
  <c r="AJ61" i="9"/>
  <c r="AK61" i="9"/>
  <c r="AL61" i="9"/>
  <c r="AM61" i="9"/>
  <c r="X62" i="9"/>
  <c r="Y62" i="9"/>
  <c r="Z62" i="9"/>
  <c r="AA62" i="9"/>
  <c r="AB62" i="9"/>
  <c r="AC62" i="9"/>
  <c r="AD62" i="9"/>
  <c r="AE62" i="9"/>
  <c r="AF62" i="9"/>
  <c r="AG62" i="9"/>
  <c r="AH62" i="9"/>
  <c r="AI62" i="9"/>
  <c r="AJ62" i="9"/>
  <c r="AK62" i="9"/>
  <c r="AL62" i="9"/>
  <c r="AM62" i="9"/>
  <c r="X63" i="9"/>
  <c r="Y63" i="9"/>
  <c r="Z63" i="9"/>
  <c r="AA63" i="9"/>
  <c r="AB63" i="9"/>
  <c r="AC63" i="9"/>
  <c r="AD63" i="9"/>
  <c r="AE63" i="9"/>
  <c r="AF63" i="9"/>
  <c r="AG63" i="9"/>
  <c r="AH63" i="9"/>
  <c r="AI63" i="9"/>
  <c r="AJ63" i="9"/>
  <c r="AK63" i="9"/>
  <c r="AL63" i="9"/>
  <c r="AM63" i="9"/>
  <c r="X64" i="9"/>
  <c r="Y64" i="9"/>
  <c r="Z64" i="9"/>
  <c r="AA64" i="9"/>
  <c r="AB64" i="9"/>
  <c r="AC64" i="9"/>
  <c r="AD64" i="9"/>
  <c r="AE64" i="9"/>
  <c r="AF64" i="9"/>
  <c r="AG64" i="9"/>
  <c r="AH64" i="9"/>
  <c r="AI64" i="9"/>
  <c r="AJ64" i="9"/>
  <c r="AK64" i="9"/>
  <c r="AL64" i="9"/>
  <c r="AM64" i="9"/>
  <c r="X65" i="9"/>
  <c r="Y65" i="9"/>
  <c r="Z65" i="9"/>
  <c r="AA65" i="9"/>
  <c r="AB65" i="9"/>
  <c r="AC65" i="9"/>
  <c r="AD65" i="9"/>
  <c r="AE65" i="9"/>
  <c r="AF65" i="9"/>
  <c r="AG65" i="9"/>
  <c r="AH65" i="9"/>
  <c r="AI65" i="9"/>
  <c r="AJ65" i="9"/>
  <c r="AK65" i="9"/>
  <c r="AL65" i="9"/>
  <c r="AM65" i="9"/>
  <c r="X66" i="9"/>
  <c r="Y66" i="9"/>
  <c r="Z66" i="9"/>
  <c r="AA66" i="9"/>
  <c r="AB66" i="9"/>
  <c r="AC66" i="9"/>
  <c r="AD66" i="9"/>
  <c r="AE66" i="9"/>
  <c r="AF66" i="9"/>
  <c r="AG66" i="9"/>
  <c r="AH66" i="9"/>
  <c r="AI66" i="9"/>
  <c r="AJ66" i="9"/>
  <c r="AK66" i="9"/>
  <c r="AL66" i="9"/>
  <c r="AM66" i="9"/>
  <c r="X67" i="9"/>
  <c r="Y67" i="9"/>
  <c r="Z67" i="9"/>
  <c r="AA67" i="9"/>
  <c r="AB67" i="9"/>
  <c r="AC67" i="9"/>
  <c r="AD67" i="9"/>
  <c r="AE67" i="9"/>
  <c r="AF67" i="9"/>
  <c r="AG67" i="9"/>
  <c r="AH67" i="9"/>
  <c r="AI67" i="9"/>
  <c r="AJ67" i="9"/>
  <c r="AK67" i="9"/>
  <c r="AL67" i="9"/>
  <c r="AM67" i="9"/>
  <c r="X68" i="9"/>
  <c r="Y68" i="9"/>
  <c r="Z68" i="9"/>
  <c r="AA68" i="9"/>
  <c r="AB68" i="9"/>
  <c r="AC68" i="9"/>
  <c r="AD68" i="9"/>
  <c r="AE68" i="9"/>
  <c r="AF68" i="9"/>
  <c r="AG68" i="9"/>
  <c r="AH68" i="9"/>
  <c r="AI68" i="9"/>
  <c r="AJ68" i="9"/>
  <c r="AK68" i="9"/>
  <c r="AL68" i="9"/>
  <c r="AM68" i="9"/>
  <c r="X69" i="9"/>
  <c r="Y69" i="9"/>
  <c r="Z69" i="9"/>
  <c r="AA69" i="9"/>
  <c r="AB69" i="9"/>
  <c r="AC69" i="9"/>
  <c r="AD69" i="9"/>
  <c r="AE69" i="9"/>
  <c r="AF69" i="9"/>
  <c r="AG69" i="9"/>
  <c r="AH69" i="9"/>
  <c r="AI69" i="9"/>
  <c r="AJ69" i="9"/>
  <c r="AK69" i="9"/>
  <c r="AL69" i="9"/>
  <c r="AM69" i="9"/>
  <c r="X70" i="9"/>
  <c r="Y70" i="9"/>
  <c r="Z70" i="9"/>
  <c r="AA70" i="9"/>
  <c r="AB70" i="9"/>
  <c r="AC70" i="9"/>
  <c r="AD70" i="9"/>
  <c r="AE70" i="9"/>
  <c r="AF70" i="9"/>
  <c r="AG70" i="9"/>
  <c r="AH70" i="9"/>
  <c r="AI70" i="9"/>
  <c r="AJ70" i="9"/>
  <c r="AK70" i="9"/>
  <c r="AL70" i="9"/>
  <c r="AM70" i="9"/>
  <c r="X71" i="9"/>
  <c r="Y71" i="9"/>
  <c r="Z71" i="9"/>
  <c r="AA71" i="9"/>
  <c r="AB71" i="9"/>
  <c r="AC71" i="9"/>
  <c r="AD71" i="9"/>
  <c r="AE71" i="9"/>
  <c r="AF71" i="9"/>
  <c r="AG71" i="9"/>
  <c r="AH71" i="9"/>
  <c r="AI71" i="9"/>
  <c r="AJ71" i="9"/>
  <c r="AK71" i="9"/>
  <c r="AL71" i="9"/>
  <c r="AM71" i="9"/>
  <c r="X72" i="9"/>
  <c r="Y72" i="9"/>
  <c r="Z72" i="9"/>
  <c r="AA72" i="9"/>
  <c r="AB72" i="9"/>
  <c r="AC72" i="9"/>
  <c r="AD72" i="9"/>
  <c r="AE72" i="9"/>
  <c r="AF72" i="9"/>
  <c r="AG72" i="9"/>
  <c r="AH72" i="9"/>
  <c r="AI72" i="9"/>
  <c r="AJ72" i="9"/>
  <c r="AK72" i="9"/>
  <c r="AL72" i="9"/>
  <c r="AM72" i="9"/>
  <c r="X73" i="9"/>
  <c r="Y73" i="9"/>
  <c r="Z73" i="9"/>
  <c r="AA73" i="9"/>
  <c r="AB73" i="9"/>
  <c r="AC73" i="9"/>
  <c r="AD73" i="9"/>
  <c r="AE73" i="9"/>
  <c r="AF73" i="9"/>
  <c r="AG73" i="9"/>
  <c r="AH73" i="9"/>
  <c r="AI73" i="9"/>
  <c r="AJ73" i="9"/>
  <c r="AK73" i="9"/>
  <c r="AL73" i="9"/>
  <c r="AM73" i="9"/>
  <c r="X74" i="9"/>
  <c r="Y74" i="9"/>
  <c r="Z74" i="9"/>
  <c r="AA74" i="9"/>
  <c r="AB74" i="9"/>
  <c r="AC74" i="9"/>
  <c r="AD74" i="9"/>
  <c r="AE74" i="9"/>
  <c r="AF74" i="9"/>
  <c r="AG74" i="9"/>
  <c r="AH74" i="9"/>
  <c r="AI74" i="9"/>
  <c r="AJ74" i="9"/>
  <c r="AK74" i="9"/>
  <c r="AL74" i="9"/>
  <c r="AM74" i="9"/>
  <c r="X75" i="9"/>
  <c r="Y75" i="9"/>
  <c r="Z75" i="9"/>
  <c r="AA75" i="9"/>
  <c r="AB75" i="9"/>
  <c r="AC75" i="9"/>
  <c r="AD75" i="9"/>
  <c r="AE75" i="9"/>
  <c r="AF75" i="9"/>
  <c r="AG75" i="9"/>
  <c r="AH75" i="9"/>
  <c r="AI75" i="9"/>
  <c r="AJ75" i="9"/>
  <c r="AK75" i="9"/>
  <c r="AL75" i="9"/>
  <c r="AM75" i="9"/>
  <c r="X76" i="9"/>
  <c r="Y76" i="9"/>
  <c r="Z76" i="9"/>
  <c r="AA76" i="9"/>
  <c r="AB76" i="9"/>
  <c r="AC76" i="9"/>
  <c r="AD76" i="9"/>
  <c r="AE76" i="9"/>
  <c r="AF76" i="9"/>
  <c r="AG76" i="9"/>
  <c r="AH76" i="9"/>
  <c r="AI76" i="9"/>
  <c r="AJ76" i="9"/>
  <c r="AK76" i="9"/>
  <c r="AL76" i="9"/>
  <c r="AM76" i="9"/>
  <c r="X77" i="9"/>
  <c r="Y77" i="9"/>
  <c r="Z77" i="9"/>
  <c r="AA77" i="9"/>
  <c r="AB77" i="9"/>
  <c r="AC77" i="9"/>
  <c r="AD77" i="9"/>
  <c r="AE77" i="9"/>
  <c r="AF77" i="9"/>
  <c r="AG77" i="9"/>
  <c r="AH77" i="9"/>
  <c r="AI77" i="9"/>
  <c r="AJ77" i="9"/>
  <c r="AK77" i="9"/>
  <c r="AL77" i="9"/>
  <c r="AM77" i="9"/>
  <c r="X78" i="9"/>
  <c r="Y78" i="9"/>
  <c r="Z78" i="9"/>
  <c r="AA78" i="9"/>
  <c r="AB78" i="9"/>
  <c r="AC78" i="9"/>
  <c r="AD78" i="9"/>
  <c r="AE78" i="9"/>
  <c r="AF78" i="9"/>
  <c r="AG78" i="9"/>
  <c r="AH78" i="9"/>
  <c r="AI78" i="9"/>
  <c r="AJ78" i="9"/>
  <c r="AK78" i="9"/>
  <c r="AL78" i="9"/>
  <c r="AM78" i="9"/>
  <c r="X79" i="9"/>
  <c r="Y79" i="9"/>
  <c r="Z79" i="9"/>
  <c r="AA79" i="9"/>
  <c r="AB79" i="9"/>
  <c r="AC79" i="9"/>
  <c r="AD79" i="9"/>
  <c r="AE79" i="9"/>
  <c r="AF79" i="9"/>
  <c r="AG79" i="9"/>
  <c r="AH79" i="9"/>
  <c r="AI79" i="9"/>
  <c r="AJ79" i="9"/>
  <c r="AK79" i="9"/>
  <c r="AL79" i="9"/>
  <c r="AM79" i="9"/>
  <c r="X80" i="9"/>
  <c r="Y80" i="9"/>
  <c r="Z80" i="9"/>
  <c r="AA80" i="9"/>
  <c r="AB80" i="9"/>
  <c r="AC80" i="9"/>
  <c r="AD80" i="9"/>
  <c r="AE80" i="9"/>
  <c r="AF80" i="9"/>
  <c r="AG80" i="9"/>
  <c r="AH80" i="9"/>
  <c r="AI80" i="9"/>
  <c r="AJ80" i="9"/>
  <c r="AK80" i="9"/>
  <c r="AL80" i="9"/>
  <c r="AM80" i="9"/>
  <c r="X81" i="9"/>
  <c r="Y81" i="9"/>
  <c r="Z81" i="9"/>
  <c r="AA81" i="9"/>
  <c r="AB81" i="9"/>
  <c r="AC81" i="9"/>
  <c r="AD81" i="9"/>
  <c r="AE81" i="9"/>
  <c r="AF81" i="9"/>
  <c r="AG81" i="9"/>
  <c r="AH81" i="9"/>
  <c r="AI81" i="9"/>
  <c r="AJ81" i="9"/>
  <c r="AK81" i="9"/>
  <c r="AL81" i="9"/>
  <c r="AM81" i="9"/>
  <c r="X82" i="9"/>
  <c r="Y82" i="9"/>
  <c r="Z82" i="9"/>
  <c r="AA82" i="9"/>
  <c r="AB82" i="9"/>
  <c r="AC82" i="9"/>
  <c r="AD82" i="9"/>
  <c r="AE82" i="9"/>
  <c r="AF82" i="9"/>
  <c r="AG82" i="9"/>
  <c r="AH82" i="9"/>
  <c r="AI82" i="9"/>
  <c r="AJ82" i="9"/>
  <c r="AK82" i="9"/>
  <c r="AL82" i="9"/>
  <c r="AM82" i="9"/>
  <c r="X83" i="9"/>
  <c r="Y83" i="9"/>
  <c r="Z83" i="9"/>
  <c r="AA83" i="9"/>
  <c r="AB83" i="9"/>
  <c r="AC83" i="9"/>
  <c r="AD83" i="9"/>
  <c r="AE83" i="9"/>
  <c r="AF83" i="9"/>
  <c r="AG83" i="9"/>
  <c r="AH83" i="9"/>
  <c r="AI83" i="9"/>
  <c r="AJ83" i="9"/>
  <c r="AK83" i="9"/>
  <c r="AL83" i="9"/>
  <c r="AM83" i="9"/>
  <c r="X84" i="9"/>
  <c r="Y84" i="9"/>
  <c r="Z84" i="9"/>
  <c r="AA84" i="9"/>
  <c r="AB84" i="9"/>
  <c r="AC84" i="9"/>
  <c r="AD84" i="9"/>
  <c r="AE84" i="9"/>
  <c r="AF84" i="9"/>
  <c r="AG84" i="9"/>
  <c r="AH84" i="9"/>
  <c r="AI84" i="9"/>
  <c r="AJ84" i="9"/>
  <c r="AK84" i="9"/>
  <c r="AL84" i="9"/>
  <c r="AM84" i="9"/>
  <c r="X85" i="9"/>
  <c r="Y85" i="9"/>
  <c r="Z85" i="9"/>
  <c r="AA85" i="9"/>
  <c r="AB85" i="9"/>
  <c r="AC85" i="9"/>
  <c r="AD85" i="9"/>
  <c r="AE85" i="9"/>
  <c r="AF85" i="9"/>
  <c r="AG85" i="9"/>
  <c r="AH85" i="9"/>
  <c r="AI85" i="9"/>
  <c r="AJ85" i="9"/>
  <c r="AK85" i="9"/>
  <c r="AL85" i="9"/>
  <c r="AM85" i="9"/>
  <c r="X86" i="9"/>
  <c r="Y86" i="9"/>
  <c r="Z86" i="9"/>
  <c r="AA86" i="9"/>
  <c r="AB86" i="9"/>
  <c r="AC86" i="9"/>
  <c r="AD86" i="9"/>
  <c r="AE86" i="9"/>
  <c r="AF86" i="9"/>
  <c r="AG86" i="9"/>
  <c r="AH86" i="9"/>
  <c r="AI86" i="9"/>
  <c r="AJ86" i="9"/>
  <c r="AK86" i="9"/>
  <c r="AL86" i="9"/>
  <c r="AM86" i="9"/>
  <c r="X87" i="9"/>
  <c r="Y87" i="9"/>
  <c r="Z87" i="9"/>
  <c r="AA87" i="9"/>
  <c r="AB87" i="9"/>
  <c r="AC87" i="9"/>
  <c r="AD87" i="9"/>
  <c r="AE87" i="9"/>
  <c r="AF87" i="9"/>
  <c r="AG87" i="9"/>
  <c r="AH87" i="9"/>
  <c r="AI87" i="9"/>
  <c r="AJ87" i="9"/>
  <c r="AK87" i="9"/>
  <c r="AL87" i="9"/>
  <c r="AM87" i="9"/>
  <c r="X88" i="9"/>
  <c r="Y88" i="9"/>
  <c r="Z88" i="9"/>
  <c r="AA88" i="9"/>
  <c r="AB88" i="9"/>
  <c r="AC88" i="9"/>
  <c r="AD88" i="9"/>
  <c r="AE88" i="9"/>
  <c r="AF88" i="9"/>
  <c r="AG88" i="9"/>
  <c r="AH88" i="9"/>
  <c r="AI88" i="9"/>
  <c r="AJ88" i="9"/>
  <c r="AK88" i="9"/>
  <c r="AL88" i="9"/>
  <c r="AM88" i="9"/>
  <c r="X89" i="9"/>
  <c r="Y89" i="9"/>
  <c r="Z89" i="9"/>
  <c r="AA89" i="9"/>
  <c r="AB89" i="9"/>
  <c r="AC89" i="9"/>
  <c r="AD89" i="9"/>
  <c r="AE89" i="9"/>
  <c r="AF89" i="9"/>
  <c r="AG89" i="9"/>
  <c r="AH89" i="9"/>
  <c r="AI89" i="9"/>
  <c r="AJ89" i="9"/>
  <c r="AK89" i="9"/>
  <c r="AL89" i="9"/>
  <c r="AM89" i="9"/>
  <c r="X90" i="9"/>
  <c r="Y90" i="9"/>
  <c r="Z90" i="9"/>
  <c r="AA90" i="9"/>
  <c r="AB90" i="9"/>
  <c r="AC90" i="9"/>
  <c r="AD90" i="9"/>
  <c r="AE90" i="9"/>
  <c r="AF90" i="9"/>
  <c r="AG90" i="9"/>
  <c r="AH90" i="9"/>
  <c r="AI90" i="9"/>
  <c r="AJ90" i="9"/>
  <c r="AK90" i="9"/>
  <c r="AL90" i="9"/>
  <c r="AM90" i="9"/>
  <c r="X91" i="9"/>
  <c r="Y91" i="9"/>
  <c r="Z91" i="9"/>
  <c r="AA91" i="9"/>
  <c r="AB91" i="9"/>
  <c r="AC91" i="9"/>
  <c r="AD91" i="9"/>
  <c r="AE91" i="9"/>
  <c r="AF91" i="9"/>
  <c r="AG91" i="9"/>
  <c r="AH91" i="9"/>
  <c r="AI91" i="9"/>
  <c r="AJ91" i="9"/>
  <c r="AK91" i="9"/>
  <c r="AL91" i="9"/>
  <c r="AM91" i="9"/>
  <c r="X92" i="9"/>
  <c r="Y92" i="9"/>
  <c r="Z92" i="9"/>
  <c r="AA92" i="9"/>
  <c r="AB92" i="9"/>
  <c r="AC92" i="9"/>
  <c r="AD92" i="9"/>
  <c r="AE92" i="9"/>
  <c r="AF92" i="9"/>
  <c r="AG92" i="9"/>
  <c r="AH92" i="9"/>
  <c r="AI92" i="9"/>
  <c r="AJ92" i="9"/>
  <c r="AK92" i="9"/>
  <c r="AL92" i="9"/>
  <c r="AM92" i="9"/>
  <c r="X93" i="9"/>
  <c r="Y93" i="9"/>
  <c r="Z93" i="9"/>
  <c r="AA93" i="9"/>
  <c r="AB93" i="9"/>
  <c r="AC93" i="9"/>
  <c r="AD93" i="9"/>
  <c r="AE93" i="9"/>
  <c r="AF93" i="9"/>
  <c r="AG93" i="9"/>
  <c r="AH93" i="9"/>
  <c r="AI93" i="9"/>
  <c r="AJ93" i="9"/>
  <c r="AK93" i="9"/>
  <c r="AL93" i="9"/>
  <c r="AM93" i="9"/>
  <c r="X94" i="9"/>
  <c r="Y94" i="9"/>
  <c r="Z94" i="9"/>
  <c r="AA94" i="9"/>
  <c r="AB94" i="9"/>
  <c r="AC94" i="9"/>
  <c r="AD94" i="9"/>
  <c r="AE94" i="9"/>
  <c r="AF94" i="9"/>
  <c r="AG94" i="9"/>
  <c r="AH94" i="9"/>
  <c r="AI94" i="9"/>
  <c r="AJ94" i="9"/>
  <c r="AK94" i="9"/>
  <c r="AL94" i="9"/>
  <c r="AM94" i="9"/>
  <c r="X95" i="9"/>
  <c r="Y95" i="9"/>
  <c r="Z95" i="9"/>
  <c r="AA95" i="9"/>
  <c r="AB95" i="9"/>
  <c r="AC95" i="9"/>
  <c r="AD95" i="9"/>
  <c r="AE95" i="9"/>
  <c r="AF95" i="9"/>
  <c r="AG95" i="9"/>
  <c r="AH95" i="9"/>
  <c r="AI95" i="9"/>
  <c r="AJ95" i="9"/>
  <c r="AK95" i="9"/>
  <c r="AL95" i="9"/>
  <c r="AM95" i="9"/>
  <c r="X96" i="9"/>
  <c r="Y96" i="9"/>
  <c r="Z96" i="9"/>
  <c r="AA96" i="9"/>
  <c r="AB96" i="9"/>
  <c r="AC96" i="9"/>
  <c r="AD96" i="9"/>
  <c r="AE96" i="9"/>
  <c r="AF96" i="9"/>
  <c r="AG96" i="9"/>
  <c r="AH96" i="9"/>
  <c r="AI96" i="9"/>
  <c r="AJ96" i="9"/>
  <c r="AK96" i="9"/>
  <c r="AL96" i="9"/>
  <c r="AM96" i="9"/>
  <c r="X97" i="9"/>
  <c r="Y97" i="9"/>
  <c r="Z97" i="9"/>
  <c r="AA97" i="9"/>
  <c r="AB97" i="9"/>
  <c r="AC97" i="9"/>
  <c r="AD97" i="9"/>
  <c r="AE97" i="9"/>
  <c r="AF97" i="9"/>
  <c r="AG97" i="9"/>
  <c r="AH97" i="9"/>
  <c r="AI97" i="9"/>
  <c r="AJ97" i="9"/>
  <c r="AK97" i="9"/>
  <c r="AL97" i="9"/>
  <c r="AM97" i="9"/>
  <c r="X98" i="9"/>
  <c r="Y98" i="9"/>
  <c r="Z98" i="9"/>
  <c r="AA98" i="9"/>
  <c r="AB98" i="9"/>
  <c r="AC98" i="9"/>
  <c r="AD98" i="9"/>
  <c r="AE98" i="9"/>
  <c r="AF98" i="9"/>
  <c r="AG98" i="9"/>
  <c r="AH98" i="9"/>
  <c r="AI98" i="9"/>
  <c r="AJ98" i="9"/>
  <c r="AK98" i="9"/>
  <c r="AL98" i="9"/>
  <c r="AM98" i="9"/>
  <c r="X99" i="9"/>
  <c r="Y99" i="9"/>
  <c r="Z99" i="9"/>
  <c r="AA99" i="9"/>
  <c r="AB99" i="9"/>
  <c r="AC99" i="9"/>
  <c r="AD99" i="9"/>
  <c r="AE99" i="9"/>
  <c r="AF99" i="9"/>
  <c r="AG99" i="9"/>
  <c r="AH99" i="9"/>
  <c r="AI99" i="9"/>
  <c r="AJ99" i="9"/>
  <c r="AK99" i="9"/>
  <c r="AL99" i="9"/>
  <c r="AM99" i="9"/>
  <c r="X100" i="9"/>
  <c r="Y100" i="9"/>
  <c r="Z100" i="9"/>
  <c r="AA100" i="9"/>
  <c r="AB100" i="9"/>
  <c r="AC100" i="9"/>
  <c r="AD100" i="9"/>
  <c r="AE100" i="9"/>
  <c r="AF100" i="9"/>
  <c r="AG100" i="9"/>
  <c r="AH100" i="9"/>
  <c r="AI100" i="9"/>
  <c r="AJ100" i="9"/>
  <c r="AK100" i="9"/>
  <c r="AL100" i="9"/>
  <c r="AM100" i="9"/>
  <c r="X101" i="9"/>
  <c r="Y101" i="9"/>
  <c r="Z101" i="9"/>
  <c r="AA101" i="9"/>
  <c r="AB101" i="9"/>
  <c r="AC101" i="9"/>
  <c r="AD101" i="9"/>
  <c r="AE101" i="9"/>
  <c r="AF101" i="9"/>
  <c r="AG101" i="9"/>
  <c r="AH101" i="9"/>
  <c r="AI101" i="9"/>
  <c r="AJ101" i="9"/>
  <c r="AK101" i="9"/>
  <c r="AL101" i="9"/>
  <c r="AM101" i="9"/>
  <c r="X102" i="9"/>
  <c r="Y102" i="9"/>
  <c r="Z102" i="9"/>
  <c r="AA102" i="9"/>
  <c r="AB102" i="9"/>
  <c r="AC102" i="9"/>
  <c r="AD102" i="9"/>
  <c r="AE102" i="9"/>
  <c r="AF102" i="9"/>
  <c r="AG102" i="9"/>
  <c r="AH102" i="9"/>
  <c r="AI102" i="9"/>
  <c r="AJ102" i="9"/>
  <c r="AK102" i="9"/>
  <c r="AL102" i="9"/>
  <c r="AM102" i="9"/>
  <c r="X103" i="9"/>
  <c r="Y103" i="9"/>
  <c r="Z103" i="9"/>
  <c r="AA103" i="9"/>
  <c r="AB103" i="9"/>
  <c r="AC103" i="9"/>
  <c r="AD103" i="9"/>
  <c r="AE103" i="9"/>
  <c r="AF103" i="9"/>
  <c r="AG103" i="9"/>
  <c r="AH103" i="9"/>
  <c r="AI103" i="9"/>
  <c r="AJ103" i="9"/>
  <c r="AK103" i="9"/>
  <c r="AL103" i="9"/>
  <c r="AM103" i="9"/>
  <c r="X104" i="9"/>
  <c r="Y104" i="9"/>
  <c r="Z104" i="9"/>
  <c r="AA104" i="9"/>
  <c r="AB104" i="9"/>
  <c r="AC104" i="9"/>
  <c r="AD104" i="9"/>
  <c r="AE104" i="9"/>
  <c r="AF104" i="9"/>
  <c r="AG104" i="9"/>
  <c r="AH104" i="9"/>
  <c r="AI104" i="9"/>
  <c r="AJ104" i="9"/>
  <c r="AK104" i="9"/>
  <c r="AL104" i="9"/>
  <c r="AM104" i="9"/>
  <c r="X105" i="9"/>
  <c r="Y105" i="9"/>
  <c r="Z105" i="9"/>
  <c r="AA105" i="9"/>
  <c r="AB105" i="9"/>
  <c r="AC105" i="9"/>
  <c r="AD105" i="9"/>
  <c r="AE105" i="9"/>
  <c r="AF105" i="9"/>
  <c r="AG105" i="9"/>
  <c r="AH105" i="9"/>
  <c r="AI105" i="9"/>
  <c r="AJ105" i="9"/>
  <c r="AK105" i="9"/>
  <c r="AL105" i="9"/>
  <c r="AM105" i="9"/>
  <c r="X106" i="9"/>
  <c r="Y106" i="9"/>
  <c r="Z106" i="9"/>
  <c r="AA106" i="9"/>
  <c r="AB106" i="9"/>
  <c r="AC106" i="9"/>
  <c r="AD106" i="9"/>
  <c r="AE106" i="9"/>
  <c r="AF106" i="9"/>
  <c r="AG106" i="9"/>
  <c r="AH106" i="9"/>
  <c r="AI106" i="9"/>
  <c r="AJ106" i="9"/>
  <c r="AK106" i="9"/>
  <c r="AL106" i="9"/>
  <c r="AM106" i="9"/>
  <c r="X107" i="9"/>
  <c r="Y107" i="9"/>
  <c r="Z107" i="9"/>
  <c r="AA107" i="9"/>
  <c r="AB107" i="9"/>
  <c r="AC107" i="9"/>
  <c r="AD107" i="9"/>
  <c r="AE107" i="9"/>
  <c r="AF107" i="9"/>
  <c r="AG107" i="9"/>
  <c r="AH107" i="9"/>
  <c r="AI107" i="9"/>
  <c r="AJ107" i="9"/>
  <c r="AK107" i="9"/>
  <c r="AL107" i="9"/>
  <c r="AM107" i="9"/>
  <c r="X108" i="9"/>
  <c r="Y108" i="9"/>
  <c r="Z108" i="9"/>
  <c r="AA108" i="9"/>
  <c r="AB108" i="9"/>
  <c r="AC108" i="9"/>
  <c r="AD108" i="9"/>
  <c r="AE108" i="9"/>
  <c r="AF108" i="9"/>
  <c r="AG108" i="9"/>
  <c r="AH108" i="9"/>
  <c r="AI108" i="9"/>
  <c r="AJ108" i="9"/>
  <c r="AK108" i="9"/>
  <c r="AL108" i="9"/>
  <c r="AM108" i="9"/>
  <c r="X109" i="9"/>
  <c r="Y109" i="9"/>
  <c r="Z109" i="9"/>
  <c r="AA109" i="9"/>
  <c r="AB109" i="9"/>
  <c r="AC109" i="9"/>
  <c r="AD109" i="9"/>
  <c r="AE109" i="9"/>
  <c r="AF109" i="9"/>
  <c r="AG109" i="9"/>
  <c r="AH109" i="9"/>
  <c r="AI109" i="9"/>
  <c r="AJ109" i="9"/>
  <c r="AK109" i="9"/>
  <c r="AL109" i="9"/>
  <c r="AM109" i="9"/>
  <c r="X110" i="9"/>
  <c r="Y110" i="9"/>
  <c r="Z110" i="9"/>
  <c r="AA110" i="9"/>
  <c r="AB110" i="9"/>
  <c r="AC110" i="9"/>
  <c r="AD110" i="9"/>
  <c r="AE110" i="9"/>
  <c r="AF110" i="9"/>
  <c r="AG110" i="9"/>
  <c r="AH110" i="9"/>
  <c r="AI110" i="9"/>
  <c r="AJ110" i="9"/>
  <c r="AK110" i="9"/>
  <c r="AL110" i="9"/>
  <c r="AM110" i="9"/>
  <c r="X111" i="9"/>
  <c r="Y111" i="9"/>
  <c r="Z111" i="9"/>
  <c r="AA111" i="9"/>
  <c r="AB111" i="9"/>
  <c r="AC111" i="9"/>
  <c r="AD111" i="9"/>
  <c r="AE111" i="9"/>
  <c r="AF111" i="9"/>
  <c r="AG111" i="9"/>
  <c r="AH111" i="9"/>
  <c r="AI111" i="9"/>
  <c r="AJ111" i="9"/>
  <c r="AK111" i="9"/>
  <c r="AL111" i="9"/>
  <c r="AM111" i="9"/>
  <c r="X112" i="9"/>
  <c r="Y112" i="9"/>
  <c r="Z112" i="9"/>
  <c r="AA112" i="9"/>
  <c r="AB112" i="9"/>
  <c r="AC112" i="9"/>
  <c r="AD112" i="9"/>
  <c r="AE112" i="9"/>
  <c r="AF112" i="9"/>
  <c r="AG112" i="9"/>
  <c r="AH112" i="9"/>
  <c r="AI112" i="9"/>
  <c r="AJ112" i="9"/>
  <c r="AK112" i="9"/>
  <c r="AL112" i="9"/>
  <c r="AM112" i="9"/>
  <c r="X113" i="9"/>
  <c r="Y113" i="9"/>
  <c r="Z113" i="9"/>
  <c r="AA113" i="9"/>
  <c r="AB113" i="9"/>
  <c r="AC113" i="9"/>
  <c r="AD113" i="9"/>
  <c r="AE113" i="9"/>
  <c r="AF113" i="9"/>
  <c r="AG113" i="9"/>
  <c r="AH113" i="9"/>
  <c r="AI113" i="9"/>
  <c r="AJ113" i="9"/>
  <c r="AK113" i="9"/>
  <c r="AL113" i="9"/>
  <c r="AM113" i="9"/>
  <c r="X114" i="9"/>
  <c r="Y114" i="9"/>
  <c r="Z114" i="9"/>
  <c r="AA114" i="9"/>
  <c r="AB114" i="9"/>
  <c r="AC114" i="9"/>
  <c r="AD114" i="9"/>
  <c r="AE114" i="9"/>
  <c r="AF114" i="9"/>
  <c r="AG114" i="9"/>
  <c r="AH114" i="9"/>
  <c r="AI114" i="9"/>
  <c r="AJ114" i="9"/>
  <c r="AK114" i="9"/>
  <c r="AL114" i="9"/>
  <c r="AM114" i="9"/>
  <c r="X115" i="9"/>
  <c r="Y115" i="9"/>
  <c r="Z115" i="9"/>
  <c r="AA115" i="9"/>
  <c r="AB115" i="9"/>
  <c r="AC115" i="9"/>
  <c r="AD115" i="9"/>
  <c r="AE115" i="9"/>
  <c r="AF115" i="9"/>
  <c r="AG115" i="9"/>
  <c r="AH115" i="9"/>
  <c r="AI115" i="9"/>
  <c r="AJ115" i="9"/>
  <c r="AK115" i="9"/>
  <c r="AL115" i="9"/>
  <c r="AM115" i="9"/>
  <c r="X116" i="9"/>
  <c r="Y116" i="9"/>
  <c r="Z116" i="9"/>
  <c r="AA116" i="9"/>
  <c r="AB116" i="9"/>
  <c r="AC116" i="9"/>
  <c r="AD116" i="9"/>
  <c r="AE116" i="9"/>
  <c r="AF116" i="9"/>
  <c r="AG116" i="9"/>
  <c r="AH116" i="9"/>
  <c r="AI116" i="9"/>
  <c r="AJ116" i="9"/>
  <c r="AK116" i="9"/>
  <c r="AL116" i="9"/>
  <c r="AM116" i="9"/>
  <c r="X117" i="9"/>
  <c r="Y117" i="9"/>
  <c r="Z117" i="9"/>
  <c r="AA117" i="9"/>
  <c r="AB117" i="9"/>
  <c r="AC117" i="9"/>
  <c r="AD117" i="9"/>
  <c r="AE117" i="9"/>
  <c r="AF117" i="9"/>
  <c r="AG117" i="9"/>
  <c r="AH117" i="9"/>
  <c r="AI117" i="9"/>
  <c r="AJ117" i="9"/>
  <c r="AK117" i="9"/>
  <c r="AL117" i="9"/>
  <c r="AM117" i="9"/>
  <c r="X118" i="9"/>
  <c r="Y118" i="9"/>
  <c r="Z118" i="9"/>
  <c r="AA118" i="9"/>
  <c r="AB118" i="9"/>
  <c r="AC118" i="9"/>
  <c r="AD118" i="9"/>
  <c r="AE118" i="9"/>
  <c r="AF118" i="9"/>
  <c r="AG118" i="9"/>
  <c r="AH118" i="9"/>
  <c r="AI118" i="9"/>
  <c r="AJ118" i="9"/>
  <c r="AK118" i="9"/>
  <c r="AL118" i="9"/>
  <c r="AM118" i="9"/>
  <c r="X119" i="9"/>
  <c r="Y119" i="9"/>
  <c r="Z119" i="9"/>
  <c r="AA119" i="9"/>
  <c r="AB119" i="9"/>
  <c r="AC119" i="9"/>
  <c r="AD119" i="9"/>
  <c r="AE119" i="9"/>
  <c r="AF119" i="9"/>
  <c r="AG119" i="9"/>
  <c r="AH119" i="9"/>
  <c r="AI119" i="9"/>
  <c r="AJ119" i="9"/>
  <c r="AK119" i="9"/>
  <c r="AL119" i="9"/>
  <c r="AM119" i="9"/>
  <c r="X120" i="9"/>
  <c r="Y120" i="9"/>
  <c r="Z120" i="9"/>
  <c r="AA120" i="9"/>
  <c r="AB120" i="9"/>
  <c r="AC120" i="9"/>
  <c r="AD120" i="9"/>
  <c r="AE120" i="9"/>
  <c r="AF120" i="9"/>
  <c r="AG120" i="9"/>
  <c r="AH120" i="9"/>
  <c r="AI120" i="9"/>
  <c r="AJ120" i="9"/>
  <c r="AK120" i="9"/>
  <c r="AL120" i="9"/>
  <c r="AM120" i="9"/>
  <c r="X121" i="9"/>
  <c r="Y121" i="9"/>
  <c r="Z121" i="9"/>
  <c r="AA121" i="9"/>
  <c r="AB121" i="9"/>
  <c r="AC121" i="9"/>
  <c r="AD121" i="9"/>
  <c r="AE121" i="9"/>
  <c r="AF121" i="9"/>
  <c r="AG121" i="9"/>
  <c r="AH121" i="9"/>
  <c r="AI121" i="9"/>
  <c r="AJ121" i="9"/>
  <c r="AK121" i="9"/>
  <c r="AL121" i="9"/>
  <c r="AM121" i="9"/>
  <c r="X122" i="9"/>
  <c r="Y122" i="9"/>
  <c r="Z122" i="9"/>
  <c r="AA122" i="9"/>
  <c r="AB122" i="9"/>
  <c r="AC122" i="9"/>
  <c r="AD122" i="9"/>
  <c r="AE122" i="9"/>
  <c r="AF122" i="9"/>
  <c r="AG122" i="9"/>
  <c r="AH122" i="9"/>
  <c r="AI122" i="9"/>
  <c r="AJ122" i="9"/>
  <c r="AK122" i="9"/>
  <c r="AL122" i="9"/>
  <c r="AM122" i="9"/>
  <c r="X123" i="9"/>
  <c r="Y123" i="9"/>
  <c r="Z123" i="9"/>
  <c r="AA123" i="9"/>
  <c r="AB123" i="9"/>
  <c r="AC123" i="9"/>
  <c r="AD123" i="9"/>
  <c r="AE123" i="9"/>
  <c r="AF123" i="9"/>
  <c r="AG123" i="9"/>
  <c r="AH123" i="9"/>
  <c r="AI123" i="9"/>
  <c r="AJ123" i="9"/>
  <c r="AK123" i="9"/>
  <c r="AL123" i="9"/>
  <c r="AM123" i="9"/>
  <c r="X124" i="9"/>
  <c r="Y124" i="9"/>
  <c r="Z124" i="9"/>
  <c r="AA124" i="9"/>
  <c r="AB124" i="9"/>
  <c r="AC124" i="9"/>
  <c r="AD124" i="9"/>
  <c r="AE124" i="9"/>
  <c r="AF124" i="9"/>
  <c r="AG124" i="9"/>
  <c r="AH124" i="9"/>
  <c r="AI124" i="9"/>
  <c r="AJ124" i="9"/>
  <c r="AK124" i="9"/>
  <c r="AL124" i="9"/>
  <c r="AM124" i="9"/>
  <c r="X125" i="9"/>
  <c r="Y125" i="9"/>
  <c r="Z125" i="9"/>
  <c r="AA125" i="9"/>
  <c r="AB125" i="9"/>
  <c r="AC125" i="9"/>
  <c r="AD125" i="9"/>
  <c r="AE125" i="9"/>
  <c r="AF125" i="9"/>
  <c r="AG125" i="9"/>
  <c r="AH125" i="9"/>
  <c r="AI125" i="9"/>
  <c r="AJ125" i="9"/>
  <c r="AK125" i="9"/>
  <c r="AL125" i="9"/>
  <c r="AM125" i="9"/>
  <c r="X126" i="9"/>
  <c r="Y126" i="9"/>
  <c r="Z126" i="9"/>
  <c r="AA126" i="9"/>
  <c r="AB126" i="9"/>
  <c r="AC126" i="9"/>
  <c r="AD126" i="9"/>
  <c r="AE126" i="9"/>
  <c r="AF126" i="9"/>
  <c r="AG126" i="9"/>
  <c r="AH126" i="9"/>
  <c r="AI126" i="9"/>
  <c r="AJ126" i="9"/>
  <c r="AK126" i="9"/>
  <c r="AL126" i="9"/>
  <c r="AM126" i="9"/>
  <c r="X127" i="9"/>
  <c r="Y127" i="9"/>
  <c r="Z127" i="9"/>
  <c r="AA127" i="9"/>
  <c r="AB127" i="9"/>
  <c r="AC127" i="9"/>
  <c r="AD127" i="9"/>
  <c r="AE127" i="9"/>
  <c r="AF127" i="9"/>
  <c r="AG127" i="9"/>
  <c r="AH127" i="9"/>
  <c r="AI127" i="9"/>
  <c r="AJ127" i="9"/>
  <c r="AK127" i="9"/>
  <c r="AL127" i="9"/>
  <c r="AM127" i="9"/>
  <c r="X128" i="9"/>
  <c r="Y128" i="9"/>
  <c r="Z128" i="9"/>
  <c r="AA128" i="9"/>
  <c r="AB128" i="9"/>
  <c r="AC128" i="9"/>
  <c r="AD128" i="9"/>
  <c r="AE128" i="9"/>
  <c r="AF128" i="9"/>
  <c r="AG128" i="9"/>
  <c r="AH128" i="9"/>
  <c r="AI128" i="9"/>
  <c r="AJ128" i="9"/>
  <c r="AK128" i="9"/>
  <c r="AL128" i="9"/>
  <c r="AM128" i="9"/>
  <c r="X129" i="9"/>
  <c r="Y129" i="9"/>
  <c r="Z129" i="9"/>
  <c r="AA129" i="9"/>
  <c r="AB129" i="9"/>
  <c r="AC129" i="9"/>
  <c r="AD129" i="9"/>
  <c r="AE129" i="9"/>
  <c r="AF129" i="9"/>
  <c r="AG129" i="9"/>
  <c r="AH129" i="9"/>
  <c r="AI129" i="9"/>
  <c r="AJ129" i="9"/>
  <c r="AK129" i="9"/>
  <c r="AL129" i="9"/>
  <c r="AM129" i="9"/>
  <c r="X130" i="9"/>
  <c r="Y130" i="9"/>
  <c r="Z130" i="9"/>
  <c r="AA130" i="9"/>
  <c r="AB130" i="9"/>
  <c r="AC130" i="9"/>
  <c r="AD130" i="9"/>
  <c r="AE130" i="9"/>
  <c r="AF130" i="9"/>
  <c r="AG130" i="9"/>
  <c r="AH130" i="9"/>
  <c r="AI130" i="9"/>
  <c r="AJ130" i="9"/>
  <c r="AK130" i="9"/>
  <c r="AL130" i="9"/>
  <c r="AM130" i="9"/>
  <c r="X131" i="9"/>
  <c r="Y131" i="9"/>
  <c r="Z131" i="9"/>
  <c r="AA131" i="9"/>
  <c r="AB131" i="9"/>
  <c r="AC131" i="9"/>
  <c r="AD131" i="9"/>
  <c r="AE131" i="9"/>
  <c r="AF131" i="9"/>
  <c r="AG131" i="9"/>
  <c r="AH131" i="9"/>
  <c r="AI131" i="9"/>
  <c r="AJ131" i="9"/>
  <c r="AK131" i="9"/>
  <c r="AL131" i="9"/>
  <c r="AM131" i="9"/>
  <c r="X132" i="9"/>
  <c r="Y132" i="9"/>
  <c r="Z132" i="9"/>
  <c r="AA132" i="9"/>
  <c r="AB132" i="9"/>
  <c r="AC132" i="9"/>
  <c r="AD132" i="9"/>
  <c r="AE132" i="9"/>
  <c r="AF132" i="9"/>
  <c r="AG132" i="9"/>
  <c r="AH132" i="9"/>
  <c r="AI132" i="9"/>
  <c r="AJ132" i="9"/>
  <c r="AK132" i="9"/>
  <c r="AL132" i="9"/>
  <c r="AM132" i="9"/>
  <c r="X133" i="9"/>
  <c r="Y133" i="9"/>
  <c r="Z133" i="9"/>
  <c r="AA133" i="9"/>
  <c r="AB133" i="9"/>
  <c r="AC133" i="9"/>
  <c r="AD133" i="9"/>
  <c r="AE133" i="9"/>
  <c r="AF133" i="9"/>
  <c r="AG133" i="9"/>
  <c r="AH133" i="9"/>
  <c r="AI133" i="9"/>
  <c r="AJ133" i="9"/>
  <c r="AK133" i="9"/>
  <c r="AL133" i="9"/>
  <c r="AM133" i="9"/>
  <c r="X134" i="9"/>
  <c r="Y134" i="9"/>
  <c r="Z134" i="9"/>
  <c r="AA134" i="9"/>
  <c r="AB134" i="9"/>
  <c r="AC134" i="9"/>
  <c r="AD134" i="9"/>
  <c r="AE134" i="9"/>
  <c r="AF134" i="9"/>
  <c r="AG134" i="9"/>
  <c r="AH134" i="9"/>
  <c r="AI134" i="9"/>
  <c r="AJ134" i="9"/>
  <c r="AK134" i="9"/>
  <c r="AL134" i="9"/>
  <c r="AM134" i="9"/>
  <c r="X135" i="9"/>
  <c r="Y135" i="9"/>
  <c r="Z135" i="9"/>
  <c r="AA135" i="9"/>
  <c r="AB135" i="9"/>
  <c r="AC135" i="9"/>
  <c r="AD135" i="9"/>
  <c r="AE135" i="9"/>
  <c r="AF135" i="9"/>
  <c r="AG135" i="9"/>
  <c r="AH135" i="9"/>
  <c r="AI135" i="9"/>
  <c r="AJ135" i="9"/>
  <c r="AK135" i="9"/>
  <c r="AL135" i="9"/>
  <c r="AM135" i="9"/>
  <c r="X136" i="9"/>
  <c r="Y136" i="9"/>
  <c r="Z136" i="9"/>
  <c r="AA136" i="9"/>
  <c r="AB136" i="9"/>
  <c r="AC136" i="9"/>
  <c r="AD136" i="9"/>
  <c r="AE136" i="9"/>
  <c r="AF136" i="9"/>
  <c r="AG136" i="9"/>
  <c r="AH136" i="9"/>
  <c r="AI136" i="9"/>
  <c r="AJ136" i="9"/>
  <c r="AK136" i="9"/>
  <c r="AL136" i="9"/>
  <c r="AM136" i="9"/>
  <c r="X137" i="9"/>
  <c r="Y137" i="9"/>
  <c r="Z137" i="9"/>
  <c r="AA137" i="9"/>
  <c r="AB137" i="9"/>
  <c r="AC137" i="9"/>
  <c r="AD137" i="9"/>
  <c r="AE137" i="9"/>
  <c r="AF137" i="9"/>
  <c r="AG137" i="9"/>
  <c r="AH137" i="9"/>
  <c r="AI137" i="9"/>
  <c r="AJ137" i="9"/>
  <c r="AK137" i="9"/>
  <c r="AL137" i="9"/>
  <c r="AM137" i="9"/>
  <c r="X138" i="9"/>
  <c r="Y138" i="9"/>
  <c r="Z138" i="9"/>
  <c r="AA138" i="9"/>
  <c r="AB138" i="9"/>
  <c r="AC138" i="9"/>
  <c r="AD138" i="9"/>
  <c r="AE138" i="9"/>
  <c r="AF138" i="9"/>
  <c r="AG138" i="9"/>
  <c r="AH138" i="9"/>
  <c r="AI138" i="9"/>
  <c r="AJ138" i="9"/>
  <c r="AK138" i="9"/>
  <c r="AL138" i="9"/>
  <c r="AM138" i="9"/>
  <c r="X139" i="9"/>
  <c r="Y139" i="9"/>
  <c r="Z139" i="9"/>
  <c r="AA139" i="9"/>
  <c r="AB139" i="9"/>
  <c r="AC139" i="9"/>
  <c r="AD139" i="9"/>
  <c r="AE139" i="9"/>
  <c r="AF139" i="9"/>
  <c r="AG139" i="9"/>
  <c r="AH139" i="9"/>
  <c r="AI139" i="9"/>
  <c r="AJ139" i="9"/>
  <c r="AK139" i="9"/>
  <c r="AL139" i="9"/>
  <c r="AM139" i="9"/>
  <c r="X140" i="9"/>
  <c r="Y140" i="9"/>
  <c r="Z140" i="9"/>
  <c r="AA140" i="9"/>
  <c r="AB140" i="9"/>
  <c r="AC140" i="9"/>
  <c r="AD140" i="9"/>
  <c r="AE140" i="9"/>
  <c r="AF140" i="9"/>
  <c r="AG140" i="9"/>
  <c r="AH140" i="9"/>
  <c r="AI140" i="9"/>
  <c r="AJ140" i="9"/>
  <c r="AK140" i="9"/>
  <c r="AL140" i="9"/>
  <c r="AM140" i="9"/>
  <c r="X141" i="9"/>
  <c r="Y141" i="9"/>
  <c r="Z141" i="9"/>
  <c r="AA141" i="9"/>
  <c r="AB141" i="9"/>
  <c r="AC141" i="9"/>
  <c r="AD141" i="9"/>
  <c r="AE141" i="9"/>
  <c r="AF141" i="9"/>
  <c r="AG141" i="9"/>
  <c r="AH141" i="9"/>
  <c r="AI141" i="9"/>
  <c r="AJ141" i="9"/>
  <c r="AK141" i="9"/>
  <c r="AL141" i="9"/>
  <c r="AM141" i="9"/>
  <c r="X142" i="9"/>
  <c r="Y142" i="9"/>
  <c r="Z142" i="9"/>
  <c r="AA142" i="9"/>
  <c r="AB142" i="9"/>
  <c r="AC142" i="9"/>
  <c r="AD142" i="9"/>
  <c r="AE142" i="9"/>
  <c r="AF142" i="9"/>
  <c r="AG142" i="9"/>
  <c r="AH142" i="9"/>
  <c r="AI142" i="9"/>
  <c r="AJ142" i="9"/>
  <c r="AK142" i="9"/>
  <c r="AL142" i="9"/>
  <c r="AM142" i="9"/>
  <c r="X143" i="9"/>
  <c r="Y143" i="9"/>
  <c r="Z143" i="9"/>
  <c r="AA143" i="9"/>
  <c r="AB143" i="9"/>
  <c r="AC143" i="9"/>
  <c r="AD143" i="9"/>
  <c r="AE143" i="9"/>
  <c r="AF143" i="9"/>
  <c r="AG143" i="9"/>
  <c r="AH143" i="9"/>
  <c r="AI143" i="9"/>
  <c r="AJ143" i="9"/>
  <c r="AK143" i="9"/>
  <c r="AL143" i="9"/>
  <c r="AM143" i="9"/>
  <c r="X144" i="9"/>
  <c r="Y144" i="9"/>
  <c r="Z144" i="9"/>
  <c r="AA144" i="9"/>
  <c r="AB144" i="9"/>
  <c r="AC144" i="9"/>
  <c r="AD144" i="9"/>
  <c r="AE144" i="9"/>
  <c r="AF144" i="9"/>
  <c r="AG144" i="9"/>
  <c r="AH144" i="9"/>
  <c r="AI144" i="9"/>
  <c r="AJ144" i="9"/>
  <c r="AK144" i="9"/>
  <c r="AL144" i="9"/>
  <c r="AM144" i="9"/>
  <c r="X145" i="9"/>
  <c r="Y145" i="9"/>
  <c r="Z145" i="9"/>
  <c r="AA145" i="9"/>
  <c r="AB145" i="9"/>
  <c r="AC145" i="9"/>
  <c r="AD145" i="9"/>
  <c r="AE145" i="9"/>
  <c r="AF145" i="9"/>
  <c r="AG145" i="9"/>
  <c r="AH145" i="9"/>
  <c r="AI145" i="9"/>
  <c r="AJ145" i="9"/>
  <c r="AK145" i="9"/>
  <c r="AL145" i="9"/>
  <c r="AM145" i="9"/>
  <c r="X146" i="9"/>
  <c r="Y146" i="9"/>
  <c r="Z146" i="9"/>
  <c r="AA146" i="9"/>
  <c r="AB146" i="9"/>
  <c r="AC146" i="9"/>
  <c r="AD146" i="9"/>
  <c r="AE146" i="9"/>
  <c r="AF146" i="9"/>
  <c r="AG146" i="9"/>
  <c r="AH146" i="9"/>
  <c r="AI146" i="9"/>
  <c r="AJ146" i="9"/>
  <c r="AK146" i="9"/>
  <c r="AL146" i="9"/>
  <c r="AM146" i="9"/>
  <c r="X147" i="9"/>
  <c r="Y147" i="9"/>
  <c r="Z147" i="9"/>
  <c r="AA147" i="9"/>
  <c r="AB147" i="9"/>
  <c r="AC147" i="9"/>
  <c r="AD147" i="9"/>
  <c r="AE147" i="9"/>
  <c r="AF147" i="9"/>
  <c r="AG147" i="9"/>
  <c r="AH147" i="9"/>
  <c r="AI147" i="9"/>
  <c r="AJ147" i="9"/>
  <c r="AK147" i="9"/>
  <c r="AL147" i="9"/>
  <c r="AM147" i="9"/>
  <c r="X148" i="9"/>
  <c r="Y148" i="9"/>
  <c r="Z148" i="9"/>
  <c r="AA148" i="9"/>
  <c r="AB148" i="9"/>
  <c r="AC148" i="9"/>
  <c r="AD148" i="9"/>
  <c r="AE148" i="9"/>
  <c r="AF148" i="9"/>
  <c r="AG148" i="9"/>
  <c r="AH148" i="9"/>
  <c r="AI148" i="9"/>
  <c r="AJ148" i="9"/>
  <c r="AK148" i="9"/>
  <c r="AL148" i="9"/>
  <c r="AM148" i="9"/>
  <c r="X149" i="9"/>
  <c r="Y149" i="9"/>
  <c r="Z149" i="9"/>
  <c r="AA149" i="9"/>
  <c r="AB149" i="9"/>
  <c r="AC149" i="9"/>
  <c r="AD149" i="9"/>
  <c r="AE149" i="9"/>
  <c r="AF149" i="9"/>
  <c r="AG149" i="9"/>
  <c r="AH149" i="9"/>
  <c r="AI149" i="9"/>
  <c r="AJ149" i="9"/>
  <c r="AK149" i="9"/>
  <c r="AL149" i="9"/>
  <c r="AM149" i="9"/>
  <c r="X150" i="9"/>
  <c r="Y150" i="9"/>
  <c r="Z150" i="9"/>
  <c r="AA150" i="9"/>
  <c r="AB150" i="9"/>
  <c r="AC150" i="9"/>
  <c r="AD150" i="9"/>
  <c r="AE150" i="9"/>
  <c r="AF150" i="9"/>
  <c r="AG150" i="9"/>
  <c r="AH150" i="9"/>
  <c r="AI150" i="9"/>
  <c r="AJ150" i="9"/>
  <c r="AK150" i="9"/>
  <c r="AL150" i="9"/>
  <c r="AM150" i="9"/>
  <c r="X151" i="9"/>
  <c r="Y151" i="9"/>
  <c r="Z151" i="9"/>
  <c r="AA151" i="9"/>
  <c r="AB151" i="9"/>
  <c r="AC151" i="9"/>
  <c r="AD151" i="9"/>
  <c r="AE151" i="9"/>
  <c r="AF151" i="9"/>
  <c r="AG151" i="9"/>
  <c r="AH151" i="9"/>
  <c r="AI151" i="9"/>
  <c r="AJ151" i="9"/>
  <c r="AK151" i="9"/>
  <c r="AL151" i="9"/>
  <c r="AM151" i="9"/>
  <c r="X152" i="9"/>
  <c r="Y152" i="9"/>
  <c r="Z152" i="9"/>
  <c r="AA152" i="9"/>
  <c r="AB152" i="9"/>
  <c r="AC152" i="9"/>
  <c r="AD152" i="9"/>
  <c r="AE152" i="9"/>
  <c r="AF152" i="9"/>
  <c r="AG152" i="9"/>
  <c r="AH152" i="9"/>
  <c r="AI152" i="9"/>
  <c r="AJ152" i="9"/>
  <c r="AK152" i="9"/>
  <c r="AL152" i="9"/>
  <c r="AM152" i="9"/>
  <c r="X153" i="9"/>
  <c r="Y153" i="9"/>
  <c r="Z153" i="9"/>
  <c r="AA153" i="9"/>
  <c r="AB153" i="9"/>
  <c r="AC153" i="9"/>
  <c r="AD153" i="9"/>
  <c r="AE153" i="9"/>
  <c r="AF153" i="9"/>
  <c r="AG153" i="9"/>
  <c r="AH153" i="9"/>
  <c r="AI153" i="9"/>
  <c r="AJ153" i="9"/>
  <c r="AK153" i="9"/>
  <c r="AL153" i="9"/>
  <c r="AM153" i="9"/>
  <c r="X154" i="9"/>
  <c r="Y154" i="9"/>
  <c r="Z154" i="9"/>
  <c r="AA154" i="9"/>
  <c r="AB154" i="9"/>
  <c r="AC154" i="9"/>
  <c r="AD154" i="9"/>
  <c r="AE154" i="9"/>
  <c r="AF154" i="9"/>
  <c r="AG154" i="9"/>
  <c r="AH154" i="9"/>
  <c r="AI154" i="9"/>
  <c r="AJ154" i="9"/>
  <c r="AK154" i="9"/>
  <c r="AL154" i="9"/>
  <c r="AM154" i="9"/>
  <c r="X155" i="9"/>
  <c r="Y155" i="9"/>
  <c r="Z155" i="9"/>
  <c r="AA155" i="9"/>
  <c r="AB155" i="9"/>
  <c r="AC155" i="9"/>
  <c r="AD155" i="9"/>
  <c r="AE155" i="9"/>
  <c r="AF155" i="9"/>
  <c r="AG155" i="9"/>
  <c r="AH155" i="9"/>
  <c r="AI155" i="9"/>
  <c r="AJ155" i="9"/>
  <c r="AK155" i="9"/>
  <c r="AL155" i="9"/>
  <c r="AM155" i="9"/>
  <c r="X156" i="9"/>
  <c r="Y156" i="9"/>
  <c r="Z156" i="9"/>
  <c r="AA156" i="9"/>
  <c r="AB156" i="9"/>
  <c r="AC156" i="9"/>
  <c r="AD156" i="9"/>
  <c r="AE156" i="9"/>
  <c r="AF156" i="9"/>
  <c r="AG156" i="9"/>
  <c r="AH156" i="9"/>
  <c r="AI156" i="9"/>
  <c r="AJ156" i="9"/>
  <c r="AK156" i="9"/>
  <c r="AL156" i="9"/>
  <c r="AM156" i="9"/>
  <c r="X157" i="9"/>
  <c r="Y157" i="9"/>
  <c r="Z157" i="9"/>
  <c r="AA157" i="9"/>
  <c r="AB157" i="9"/>
  <c r="AC157" i="9"/>
  <c r="AD157" i="9"/>
  <c r="AE157" i="9"/>
  <c r="AF157" i="9"/>
  <c r="AG157" i="9"/>
  <c r="AH157" i="9"/>
  <c r="AI157" i="9"/>
  <c r="AJ157" i="9"/>
  <c r="AK157" i="9"/>
  <c r="AL157" i="9"/>
  <c r="AM157" i="9"/>
  <c r="X158" i="9"/>
  <c r="Y158" i="9"/>
  <c r="Z158" i="9"/>
  <c r="AA158" i="9"/>
  <c r="AB158" i="9"/>
  <c r="AC158" i="9"/>
  <c r="AD158" i="9"/>
  <c r="AE158" i="9"/>
  <c r="AF158" i="9"/>
  <c r="AG158" i="9"/>
  <c r="AH158" i="9"/>
  <c r="AI158" i="9"/>
  <c r="AJ158" i="9"/>
  <c r="AK158" i="9"/>
  <c r="AL158" i="9"/>
  <c r="AM158" i="9"/>
  <c r="X159" i="9"/>
  <c r="Y159" i="9"/>
  <c r="Z159" i="9"/>
  <c r="AA159" i="9"/>
  <c r="AB159" i="9"/>
  <c r="AC159" i="9"/>
  <c r="AD159" i="9"/>
  <c r="AE159" i="9"/>
  <c r="AF159" i="9"/>
  <c r="AG159" i="9"/>
  <c r="AH159" i="9"/>
  <c r="AI159" i="9"/>
  <c r="AJ159" i="9"/>
  <c r="AK159" i="9"/>
  <c r="AL159" i="9"/>
  <c r="AM159" i="9"/>
  <c r="X160" i="9"/>
  <c r="Y160" i="9"/>
  <c r="Z160" i="9"/>
  <c r="AA160" i="9"/>
  <c r="AB160" i="9"/>
  <c r="AC160" i="9"/>
  <c r="AD160" i="9"/>
  <c r="AE160" i="9"/>
  <c r="AF160" i="9"/>
  <c r="AG160" i="9"/>
  <c r="AH160" i="9"/>
  <c r="AI160" i="9"/>
  <c r="AJ160" i="9"/>
  <c r="AK160" i="9"/>
  <c r="AL160" i="9"/>
  <c r="AM160" i="9"/>
  <c r="X161" i="9"/>
  <c r="Y161" i="9"/>
  <c r="Z161" i="9"/>
  <c r="AA161" i="9"/>
  <c r="AB161" i="9"/>
  <c r="AC161" i="9"/>
  <c r="AD161" i="9"/>
  <c r="AE161" i="9"/>
  <c r="AF161" i="9"/>
  <c r="AG161" i="9"/>
  <c r="AH161" i="9"/>
  <c r="AI161" i="9"/>
  <c r="AJ161" i="9"/>
  <c r="AK161" i="9"/>
  <c r="AL161" i="9"/>
  <c r="AM161" i="9"/>
  <c r="X162" i="9"/>
  <c r="Y162" i="9"/>
  <c r="Z162" i="9"/>
  <c r="AA162" i="9"/>
  <c r="AB162" i="9"/>
  <c r="AC162" i="9"/>
  <c r="AD162" i="9"/>
  <c r="AE162" i="9"/>
  <c r="AF162" i="9"/>
  <c r="AG162" i="9"/>
  <c r="AH162" i="9"/>
  <c r="AI162" i="9"/>
  <c r="AJ162" i="9"/>
  <c r="AK162" i="9"/>
  <c r="AL162" i="9"/>
  <c r="AM162" i="9"/>
  <c r="X163" i="9"/>
  <c r="Y163" i="9"/>
  <c r="Z163" i="9"/>
  <c r="AA163" i="9"/>
  <c r="AB163" i="9"/>
  <c r="AC163" i="9"/>
  <c r="AD163" i="9"/>
  <c r="AE163" i="9"/>
  <c r="AF163" i="9"/>
  <c r="AG163" i="9"/>
  <c r="AH163" i="9"/>
  <c r="AI163" i="9"/>
  <c r="AJ163" i="9"/>
  <c r="AK163" i="9"/>
  <c r="AL163" i="9"/>
  <c r="AM163" i="9"/>
  <c r="X164" i="9"/>
  <c r="Y164" i="9"/>
  <c r="Z164" i="9"/>
  <c r="AA164" i="9"/>
  <c r="AB164" i="9"/>
  <c r="AC164" i="9"/>
  <c r="AD164" i="9"/>
  <c r="AE164" i="9"/>
  <c r="AF164" i="9"/>
  <c r="AG164" i="9"/>
  <c r="AH164" i="9"/>
  <c r="AI164" i="9"/>
  <c r="AJ164" i="9"/>
  <c r="AK164" i="9"/>
  <c r="AL164" i="9"/>
  <c r="AM164" i="9"/>
  <c r="X165" i="9"/>
  <c r="Y165" i="9"/>
  <c r="Z165" i="9"/>
  <c r="AA165" i="9"/>
  <c r="AB165" i="9"/>
  <c r="AC165" i="9"/>
  <c r="AD165" i="9"/>
  <c r="AE165" i="9"/>
  <c r="AF165" i="9"/>
  <c r="AG165" i="9"/>
  <c r="AH165" i="9"/>
  <c r="AI165" i="9"/>
  <c r="AJ165" i="9"/>
  <c r="AK165" i="9"/>
  <c r="AL165" i="9"/>
  <c r="AM165" i="9"/>
  <c r="X166" i="9"/>
  <c r="Y166" i="9"/>
  <c r="Z166" i="9"/>
  <c r="AA166" i="9"/>
  <c r="AB166" i="9"/>
  <c r="AC166" i="9"/>
  <c r="AD166" i="9"/>
  <c r="AE166" i="9"/>
  <c r="AF166" i="9"/>
  <c r="AG166" i="9"/>
  <c r="AH166" i="9"/>
  <c r="AI166" i="9"/>
  <c r="AJ166" i="9"/>
  <c r="AK166" i="9"/>
  <c r="AL166" i="9"/>
  <c r="AM166" i="9"/>
  <c r="X167" i="9"/>
  <c r="Y167" i="9"/>
  <c r="Z167" i="9"/>
  <c r="AA167" i="9"/>
  <c r="AB167" i="9"/>
  <c r="AC167" i="9"/>
  <c r="AD167" i="9"/>
  <c r="AE167" i="9"/>
  <c r="AF167" i="9"/>
  <c r="AG167" i="9"/>
  <c r="AH167" i="9"/>
  <c r="AI167" i="9"/>
  <c r="AJ167" i="9"/>
  <c r="AK167" i="9"/>
  <c r="AL167" i="9"/>
  <c r="AM167" i="9"/>
  <c r="X168" i="9"/>
  <c r="Y168" i="9"/>
  <c r="Z168" i="9"/>
  <c r="AA168" i="9"/>
  <c r="AB168" i="9"/>
  <c r="AC168" i="9"/>
  <c r="AD168" i="9"/>
  <c r="AE168" i="9"/>
  <c r="AF168" i="9"/>
  <c r="AG168" i="9"/>
  <c r="AH168" i="9"/>
  <c r="AI168" i="9"/>
  <c r="AJ168" i="9"/>
  <c r="AK168" i="9"/>
  <c r="AL168" i="9"/>
  <c r="AM168" i="9"/>
  <c r="X169" i="9"/>
  <c r="Y169" i="9"/>
  <c r="Z169" i="9"/>
  <c r="AA169" i="9"/>
  <c r="AB169" i="9"/>
  <c r="AC169" i="9"/>
  <c r="AD169" i="9"/>
  <c r="AE169" i="9"/>
  <c r="AF169" i="9"/>
  <c r="AG169" i="9"/>
  <c r="AH169" i="9"/>
  <c r="AI169" i="9"/>
  <c r="AJ169" i="9"/>
  <c r="AK169" i="9"/>
  <c r="AL169" i="9"/>
  <c r="AM169" i="9"/>
  <c r="X170" i="9"/>
  <c r="Y170" i="9"/>
  <c r="Z170" i="9"/>
  <c r="AA170" i="9"/>
  <c r="AB170" i="9"/>
  <c r="AC170" i="9"/>
  <c r="AD170" i="9"/>
  <c r="AE170" i="9"/>
  <c r="AF170" i="9"/>
  <c r="AG170" i="9"/>
  <c r="AH170" i="9"/>
  <c r="AI170" i="9"/>
  <c r="AJ170" i="9"/>
  <c r="AK170" i="9"/>
  <c r="AL170" i="9"/>
  <c r="AM170" i="9"/>
  <c r="X171" i="9"/>
  <c r="Y171" i="9"/>
  <c r="Z171" i="9"/>
  <c r="AA171" i="9"/>
  <c r="AB171" i="9"/>
  <c r="AC171" i="9"/>
  <c r="AD171" i="9"/>
  <c r="AE171" i="9"/>
  <c r="AF171" i="9"/>
  <c r="AG171" i="9"/>
  <c r="AH171" i="9"/>
  <c r="AI171" i="9"/>
  <c r="AJ171" i="9"/>
  <c r="AK171" i="9"/>
  <c r="AL171" i="9"/>
  <c r="AM171" i="9"/>
  <c r="X172" i="9"/>
  <c r="Y172" i="9"/>
  <c r="Z172" i="9"/>
  <c r="AA172" i="9"/>
  <c r="AB172" i="9"/>
  <c r="AC172" i="9"/>
  <c r="AD172" i="9"/>
  <c r="AE172" i="9"/>
  <c r="AF172" i="9"/>
  <c r="AG172" i="9"/>
  <c r="AH172" i="9"/>
  <c r="AI172" i="9"/>
  <c r="AJ172" i="9"/>
  <c r="AK172" i="9"/>
  <c r="AL172" i="9"/>
  <c r="AM172" i="9"/>
  <c r="X173" i="9"/>
  <c r="Y173" i="9"/>
  <c r="Z173" i="9"/>
  <c r="AA173" i="9"/>
  <c r="AB173" i="9"/>
  <c r="AC173" i="9"/>
  <c r="AD173" i="9"/>
  <c r="AE173" i="9"/>
  <c r="AF173" i="9"/>
  <c r="AG173" i="9"/>
  <c r="AH173" i="9"/>
  <c r="AI173" i="9"/>
  <c r="AJ173" i="9"/>
  <c r="AK173" i="9"/>
  <c r="AL173" i="9"/>
  <c r="AM173" i="9"/>
  <c r="X174" i="9"/>
  <c r="Y174" i="9"/>
  <c r="Z174" i="9"/>
  <c r="AA174" i="9"/>
  <c r="AB174" i="9"/>
  <c r="AC174" i="9"/>
  <c r="AD174" i="9"/>
  <c r="AE174" i="9"/>
  <c r="AF174" i="9"/>
  <c r="AG174" i="9"/>
  <c r="AH174" i="9"/>
  <c r="AI174" i="9"/>
  <c r="AJ174" i="9"/>
  <c r="AK174" i="9"/>
  <c r="AL174" i="9"/>
  <c r="AM174" i="9"/>
  <c r="X175" i="9"/>
  <c r="Y175" i="9"/>
  <c r="Z175" i="9"/>
  <c r="AA175" i="9"/>
  <c r="AB175" i="9"/>
  <c r="AC175" i="9"/>
  <c r="AD175" i="9"/>
  <c r="AE175" i="9"/>
  <c r="AF175" i="9"/>
  <c r="AG175" i="9"/>
  <c r="AH175" i="9"/>
  <c r="AI175" i="9"/>
  <c r="AJ175" i="9"/>
  <c r="AK175" i="9"/>
  <c r="AL175" i="9"/>
  <c r="AM175" i="9"/>
  <c r="X176" i="9"/>
  <c r="Y176" i="9"/>
  <c r="Z176" i="9"/>
  <c r="AA176" i="9"/>
  <c r="AB176" i="9"/>
  <c r="AC176" i="9"/>
  <c r="AD176" i="9"/>
  <c r="AE176" i="9"/>
  <c r="AF176" i="9"/>
  <c r="AG176" i="9"/>
  <c r="AH176" i="9"/>
  <c r="AI176" i="9"/>
  <c r="AJ176" i="9"/>
  <c r="AK176" i="9"/>
  <c r="AL176" i="9"/>
  <c r="AM176" i="9"/>
  <c r="X177" i="9"/>
  <c r="Y177" i="9"/>
  <c r="Z177" i="9"/>
  <c r="AA177" i="9"/>
  <c r="AB177" i="9"/>
  <c r="AC177" i="9"/>
  <c r="AD177" i="9"/>
  <c r="AE177" i="9"/>
  <c r="AF177" i="9"/>
  <c r="AG177" i="9"/>
  <c r="AH177" i="9"/>
  <c r="AI177" i="9"/>
  <c r="AJ177" i="9"/>
  <c r="AK177" i="9"/>
  <c r="AL177" i="9"/>
  <c r="AM177" i="9"/>
  <c r="X178" i="9"/>
  <c r="Y178" i="9"/>
  <c r="Z178" i="9"/>
  <c r="AA178" i="9"/>
  <c r="AB178" i="9"/>
  <c r="AC178" i="9"/>
  <c r="AD178" i="9"/>
  <c r="AE178" i="9"/>
  <c r="AF178" i="9"/>
  <c r="AG178" i="9"/>
  <c r="AH178" i="9"/>
  <c r="AI178" i="9"/>
  <c r="AJ178" i="9"/>
  <c r="AK178" i="9"/>
  <c r="AL178" i="9"/>
  <c r="AM178" i="9"/>
  <c r="X179" i="9"/>
  <c r="Y179" i="9"/>
  <c r="Z179" i="9"/>
  <c r="AA179" i="9"/>
  <c r="AB179" i="9"/>
  <c r="AC179" i="9"/>
  <c r="AD179" i="9"/>
  <c r="AE179" i="9"/>
  <c r="AF179" i="9"/>
  <c r="AG179" i="9"/>
  <c r="AH179" i="9"/>
  <c r="AI179" i="9"/>
  <c r="AJ179" i="9"/>
  <c r="AK179" i="9"/>
  <c r="AL179" i="9"/>
  <c r="AM179" i="9"/>
  <c r="X180" i="9"/>
  <c r="Y180" i="9"/>
  <c r="Z180" i="9"/>
  <c r="AA180" i="9"/>
  <c r="AB180" i="9"/>
  <c r="AC180" i="9"/>
  <c r="AD180" i="9"/>
  <c r="AE180" i="9"/>
  <c r="AF180" i="9"/>
  <c r="AG180" i="9"/>
  <c r="AH180" i="9"/>
  <c r="AI180" i="9"/>
  <c r="AJ180" i="9"/>
  <c r="AK180" i="9"/>
  <c r="AL180" i="9"/>
  <c r="AM180" i="9"/>
  <c r="X181" i="9"/>
  <c r="Y181" i="9"/>
  <c r="Z181" i="9"/>
  <c r="AA181" i="9"/>
  <c r="AB181" i="9"/>
  <c r="AC181" i="9"/>
  <c r="AD181" i="9"/>
  <c r="AE181" i="9"/>
  <c r="AF181" i="9"/>
  <c r="AG181" i="9"/>
  <c r="AH181" i="9"/>
  <c r="AI181" i="9"/>
  <c r="AJ181" i="9"/>
  <c r="AK181" i="9"/>
  <c r="AL181" i="9"/>
  <c r="AM181" i="9"/>
  <c r="X182" i="9"/>
  <c r="Y182" i="9"/>
  <c r="Z182" i="9"/>
  <c r="AA182" i="9"/>
  <c r="AB182" i="9"/>
  <c r="AC182" i="9"/>
  <c r="AD182" i="9"/>
  <c r="AE182" i="9"/>
  <c r="AF182" i="9"/>
  <c r="AG182" i="9"/>
  <c r="AH182" i="9"/>
  <c r="AI182" i="9"/>
  <c r="AJ182" i="9"/>
  <c r="AK182" i="9"/>
  <c r="AL182" i="9"/>
  <c r="AM182" i="9"/>
  <c r="X183" i="9"/>
  <c r="Y183" i="9"/>
  <c r="Z183" i="9"/>
  <c r="AA183" i="9"/>
  <c r="AB183" i="9"/>
  <c r="AC183" i="9"/>
  <c r="AD183" i="9"/>
  <c r="AE183" i="9"/>
  <c r="AF183" i="9"/>
  <c r="AG183" i="9"/>
  <c r="AH183" i="9"/>
  <c r="AI183" i="9"/>
  <c r="AJ183" i="9"/>
  <c r="AK183" i="9"/>
  <c r="AL183" i="9"/>
  <c r="AM183" i="9"/>
  <c r="X184" i="9"/>
  <c r="Y184" i="9"/>
  <c r="Z184" i="9"/>
  <c r="AA184" i="9"/>
  <c r="AB184" i="9"/>
  <c r="AC184" i="9"/>
  <c r="AD184" i="9"/>
  <c r="AE184" i="9"/>
  <c r="AF184" i="9"/>
  <c r="AG184" i="9"/>
  <c r="AH184" i="9"/>
  <c r="AI184" i="9"/>
  <c r="AJ184" i="9"/>
  <c r="AK184" i="9"/>
  <c r="AL184" i="9"/>
  <c r="AM184" i="9"/>
  <c r="X185" i="9"/>
  <c r="Y185" i="9"/>
  <c r="Z185" i="9"/>
  <c r="AA185" i="9"/>
  <c r="AB185" i="9"/>
  <c r="AC185" i="9"/>
  <c r="AD185" i="9"/>
  <c r="AE185" i="9"/>
  <c r="AF185" i="9"/>
  <c r="AG185" i="9"/>
  <c r="AH185" i="9"/>
  <c r="AI185" i="9"/>
  <c r="AJ185" i="9"/>
  <c r="AK185" i="9"/>
  <c r="AL185" i="9"/>
  <c r="AM185" i="9"/>
  <c r="X186" i="9"/>
  <c r="Y186" i="9"/>
  <c r="Z186" i="9"/>
  <c r="AA186" i="9"/>
  <c r="AB186" i="9"/>
  <c r="AC186" i="9"/>
  <c r="AD186" i="9"/>
  <c r="AE186" i="9"/>
  <c r="AF186" i="9"/>
  <c r="AG186" i="9"/>
  <c r="AH186" i="9"/>
  <c r="AI186" i="9"/>
  <c r="AJ186" i="9"/>
  <c r="AK186" i="9"/>
  <c r="AL186" i="9"/>
  <c r="AM186" i="9"/>
  <c r="X187" i="9"/>
  <c r="Y187" i="9"/>
  <c r="Z187" i="9"/>
  <c r="AA187" i="9"/>
  <c r="AB187" i="9"/>
  <c r="AC187" i="9"/>
  <c r="AD187" i="9"/>
  <c r="AE187" i="9"/>
  <c r="AF187" i="9"/>
  <c r="AG187" i="9"/>
  <c r="AH187" i="9"/>
  <c r="AI187" i="9"/>
  <c r="AJ187" i="9"/>
  <c r="AK187" i="9"/>
  <c r="AL187" i="9"/>
  <c r="AM187" i="9"/>
  <c r="X188" i="9"/>
  <c r="Y188" i="9"/>
  <c r="Z188" i="9"/>
  <c r="AA188" i="9"/>
  <c r="AB188" i="9"/>
  <c r="AC188" i="9"/>
  <c r="AD188" i="9"/>
  <c r="AE188" i="9"/>
  <c r="AF188" i="9"/>
  <c r="AG188" i="9"/>
  <c r="AH188" i="9"/>
  <c r="AI188" i="9"/>
  <c r="AJ188" i="9"/>
  <c r="AK188" i="9"/>
  <c r="AL188" i="9"/>
  <c r="AM188" i="9"/>
  <c r="X189" i="9"/>
  <c r="Y189" i="9"/>
  <c r="Z189" i="9"/>
  <c r="AA189" i="9"/>
  <c r="AB189" i="9"/>
  <c r="AC189" i="9"/>
  <c r="AD189" i="9"/>
  <c r="AE189" i="9"/>
  <c r="AF189" i="9"/>
  <c r="AG189" i="9"/>
  <c r="AH189" i="9"/>
  <c r="AI189" i="9"/>
  <c r="AJ189" i="9"/>
  <c r="AK189" i="9"/>
  <c r="AL189" i="9"/>
  <c r="AM189" i="9"/>
  <c r="X190" i="9"/>
  <c r="Y190" i="9"/>
  <c r="Z190" i="9"/>
  <c r="AA190" i="9"/>
  <c r="AB190" i="9"/>
  <c r="AC190" i="9"/>
  <c r="AD190" i="9"/>
  <c r="AE190" i="9"/>
  <c r="AF190" i="9"/>
  <c r="AG190" i="9"/>
  <c r="AH190" i="9"/>
  <c r="AI190" i="9"/>
  <c r="AJ190" i="9"/>
  <c r="AK190" i="9"/>
  <c r="AL190" i="9"/>
  <c r="AM190" i="9"/>
  <c r="X191" i="9"/>
  <c r="Y191" i="9"/>
  <c r="Z191" i="9"/>
  <c r="AA191" i="9"/>
  <c r="AB191" i="9"/>
  <c r="AC191" i="9"/>
  <c r="AD191" i="9"/>
  <c r="AE191" i="9"/>
  <c r="AF191" i="9"/>
  <c r="AG191" i="9"/>
  <c r="AH191" i="9"/>
  <c r="AI191" i="9"/>
  <c r="AJ191" i="9"/>
  <c r="AK191" i="9"/>
  <c r="AL191" i="9"/>
  <c r="AM191" i="9"/>
  <c r="X192" i="9"/>
  <c r="Y192" i="9"/>
  <c r="Z192" i="9"/>
  <c r="AA192" i="9"/>
  <c r="AB192" i="9"/>
  <c r="AC192" i="9"/>
  <c r="AD192" i="9"/>
  <c r="AE192" i="9"/>
  <c r="AF192" i="9"/>
  <c r="AG192" i="9"/>
  <c r="AH192" i="9"/>
  <c r="AI192" i="9"/>
  <c r="AJ192" i="9"/>
  <c r="AK192" i="9"/>
  <c r="AL192" i="9"/>
  <c r="AM192" i="9"/>
  <c r="X193" i="9"/>
  <c r="Y193" i="9"/>
  <c r="Z193" i="9"/>
  <c r="AA193" i="9"/>
  <c r="AB193" i="9"/>
  <c r="AC193" i="9"/>
  <c r="AD193" i="9"/>
  <c r="AE193" i="9"/>
  <c r="AF193" i="9"/>
  <c r="AG193" i="9"/>
  <c r="AH193" i="9"/>
  <c r="AI193" i="9"/>
  <c r="AJ193" i="9"/>
  <c r="AK193" i="9"/>
  <c r="AL193" i="9"/>
  <c r="AM193" i="9"/>
  <c r="X194" i="9"/>
  <c r="Y194" i="9"/>
  <c r="Z194" i="9"/>
  <c r="AA194" i="9"/>
  <c r="AB194" i="9"/>
  <c r="AC194" i="9"/>
  <c r="AD194" i="9"/>
  <c r="AE194" i="9"/>
  <c r="AF194" i="9"/>
  <c r="AG194" i="9"/>
  <c r="AH194" i="9"/>
  <c r="AI194" i="9"/>
  <c r="AJ194" i="9"/>
  <c r="AK194" i="9"/>
  <c r="AL194" i="9"/>
  <c r="AM194" i="9"/>
  <c r="X195" i="9"/>
  <c r="Y195" i="9"/>
  <c r="Z195" i="9"/>
  <c r="AA195" i="9"/>
  <c r="AB195" i="9"/>
  <c r="AC195" i="9"/>
  <c r="AD195" i="9"/>
  <c r="AE195" i="9"/>
  <c r="AF195" i="9"/>
  <c r="AG195" i="9"/>
  <c r="AH195" i="9"/>
  <c r="AI195" i="9"/>
  <c r="AJ195" i="9"/>
  <c r="AK195" i="9"/>
  <c r="AL195" i="9"/>
  <c r="AM195" i="9"/>
  <c r="X196" i="9"/>
  <c r="Y196" i="9"/>
  <c r="Z196" i="9"/>
  <c r="AA196" i="9"/>
  <c r="AB196" i="9"/>
  <c r="AC196" i="9"/>
  <c r="AD196" i="9"/>
  <c r="AE196" i="9"/>
  <c r="AF196" i="9"/>
  <c r="AG196" i="9"/>
  <c r="AH196" i="9"/>
  <c r="AI196" i="9"/>
  <c r="AJ196" i="9"/>
  <c r="AK196" i="9"/>
  <c r="AL196" i="9"/>
  <c r="AM196" i="9"/>
  <c r="X197" i="9"/>
  <c r="Y197" i="9"/>
  <c r="Z197" i="9"/>
  <c r="AA197" i="9"/>
  <c r="AB197" i="9"/>
  <c r="AC197" i="9"/>
  <c r="AD197" i="9"/>
  <c r="AE197" i="9"/>
  <c r="AF197" i="9"/>
  <c r="AG197" i="9"/>
  <c r="AH197" i="9"/>
  <c r="AI197" i="9"/>
  <c r="AJ197" i="9"/>
  <c r="AK197" i="9"/>
  <c r="AL197" i="9"/>
  <c r="AM197" i="9"/>
  <c r="X198" i="9"/>
  <c r="Y198" i="9"/>
  <c r="Z198" i="9"/>
  <c r="AA198" i="9"/>
  <c r="AB198" i="9"/>
  <c r="AC198" i="9"/>
  <c r="AD198" i="9"/>
  <c r="AE198" i="9"/>
  <c r="AF198" i="9"/>
  <c r="AG198" i="9"/>
  <c r="AH198" i="9"/>
  <c r="AI198" i="9"/>
  <c r="AJ198" i="9"/>
  <c r="AK198" i="9"/>
  <c r="AL198" i="9"/>
  <c r="AM198" i="9"/>
  <c r="X199" i="9"/>
  <c r="Y199" i="9"/>
  <c r="Z199" i="9"/>
  <c r="AA199" i="9"/>
  <c r="AB199" i="9"/>
  <c r="AC199" i="9"/>
  <c r="AD199" i="9"/>
  <c r="AE199" i="9"/>
  <c r="AF199" i="9"/>
  <c r="AG199" i="9"/>
  <c r="AH199" i="9"/>
  <c r="AI199" i="9"/>
  <c r="AJ199" i="9"/>
  <c r="AK199" i="9"/>
  <c r="AL199" i="9"/>
  <c r="AM199" i="9"/>
  <c r="X200" i="9"/>
  <c r="Y200" i="9"/>
  <c r="Z200" i="9"/>
  <c r="AA200" i="9"/>
  <c r="AB200" i="9"/>
  <c r="AC200" i="9"/>
  <c r="AD200" i="9"/>
  <c r="AE200" i="9"/>
  <c r="AF200" i="9"/>
  <c r="AG200" i="9"/>
  <c r="AH200" i="9"/>
  <c r="AI200" i="9"/>
  <c r="AJ200" i="9"/>
  <c r="AK200" i="9"/>
  <c r="AL200" i="9"/>
  <c r="AM200" i="9"/>
  <c r="X201" i="9"/>
  <c r="Y201" i="9"/>
  <c r="Z201" i="9"/>
  <c r="AA201" i="9"/>
  <c r="AB201" i="9"/>
  <c r="AC201" i="9"/>
  <c r="AD201" i="9"/>
  <c r="AE201" i="9"/>
  <c r="AF201" i="9"/>
  <c r="AG201" i="9"/>
  <c r="AH201" i="9"/>
  <c r="AI201" i="9"/>
  <c r="AJ201" i="9"/>
  <c r="AK201" i="9"/>
  <c r="AL201" i="9"/>
  <c r="AM201" i="9"/>
  <c r="X202" i="9"/>
  <c r="Y202" i="9"/>
  <c r="Z202" i="9"/>
  <c r="AA202" i="9"/>
  <c r="AB202" i="9"/>
  <c r="AC202" i="9"/>
  <c r="AD202" i="9"/>
  <c r="AE202" i="9"/>
  <c r="AF202" i="9"/>
  <c r="AG202" i="9"/>
  <c r="AH202" i="9"/>
  <c r="AI202" i="9"/>
  <c r="AJ202" i="9"/>
  <c r="AK202" i="9"/>
  <c r="AL202" i="9"/>
  <c r="AM202" i="9"/>
  <c r="O16" i="2"/>
  <c r="P16" i="2" s="1"/>
  <c r="O13" i="2"/>
  <c r="P13" i="2" s="1"/>
  <c r="B8" i="4"/>
  <c r="B8" i="3"/>
  <c r="AJ8" i="9"/>
  <c r="AF8" i="9"/>
  <c r="AB8" i="9"/>
  <c r="C4" i="9"/>
  <c r="AM7" i="9"/>
  <c r="AM8" i="9" s="1"/>
  <c r="AL7" i="9"/>
  <c r="AK7" i="9"/>
  <c r="AK8" i="9" s="1"/>
  <c r="AJ7" i="9"/>
  <c r="AI7" i="9"/>
  <c r="AI8" i="9" s="1"/>
  <c r="AH7" i="9"/>
  <c r="AG7" i="9"/>
  <c r="AF7" i="9"/>
  <c r="AE7" i="9"/>
  <c r="AE8" i="9" s="1"/>
  <c r="AD7" i="9"/>
  <c r="AC7" i="9"/>
  <c r="AC8" i="9" s="1"/>
  <c r="AB7" i="9"/>
  <c r="AB9" i="9" s="1"/>
  <c r="AA7" i="9"/>
  <c r="AA8" i="9" s="1"/>
  <c r="Z7" i="9"/>
  <c r="Z8" i="9" s="1"/>
  <c r="Y7" i="9"/>
  <c r="X7" i="9"/>
  <c r="X8" i="9" s="1"/>
  <c r="D197" i="9" l="1"/>
  <c r="D186" i="9"/>
  <c r="D185" i="9"/>
  <c r="D182" i="9"/>
  <c r="D178" i="9"/>
  <c r="D176" i="9"/>
  <c r="D175" i="9"/>
  <c r="D174" i="9"/>
  <c r="D202" i="9"/>
  <c r="D200" i="9"/>
  <c r="D198" i="9"/>
  <c r="D193" i="9"/>
  <c r="D192" i="9"/>
  <c r="D191" i="9"/>
  <c r="D188" i="9"/>
  <c r="D187" i="9"/>
  <c r="D184" i="9"/>
  <c r="D181" i="9"/>
  <c r="D180" i="9"/>
  <c r="D173" i="9"/>
  <c r="D201" i="9"/>
  <c r="D199" i="9"/>
  <c r="D196" i="9"/>
  <c r="D195" i="9"/>
  <c r="D194" i="9"/>
  <c r="D190" i="9"/>
  <c r="D189" i="9"/>
  <c r="D183" i="9"/>
  <c r="D179" i="9"/>
  <c r="D177" i="9"/>
  <c r="D172" i="9"/>
  <c r="D14" i="9"/>
  <c r="D13" i="9"/>
  <c r="D12" i="9"/>
  <c r="D170" i="9"/>
  <c r="D168" i="9"/>
  <c r="D166" i="9"/>
  <c r="D158" i="9"/>
  <c r="D156" i="9"/>
  <c r="D154" i="9"/>
  <c r="D153" i="9"/>
  <c r="D152" i="9"/>
  <c r="D150" i="9"/>
  <c r="D149" i="9"/>
  <c r="D148" i="9"/>
  <c r="D147" i="9"/>
  <c r="D146" i="9"/>
  <c r="D145" i="9"/>
  <c r="D144" i="9"/>
  <c r="D143" i="9"/>
  <c r="D142" i="9"/>
  <c r="D141" i="9"/>
  <c r="D140" i="9"/>
  <c r="D139" i="9"/>
  <c r="D138" i="9"/>
  <c r="D137" i="9"/>
  <c r="D136" i="9"/>
  <c r="D135" i="9"/>
  <c r="D134" i="9"/>
  <c r="D133" i="9"/>
  <c r="D132" i="9"/>
  <c r="D131" i="9"/>
  <c r="D130" i="9"/>
  <c r="D129" i="9"/>
  <c r="D128" i="9"/>
  <c r="D127" i="9"/>
  <c r="D126" i="9"/>
  <c r="D125" i="9"/>
  <c r="D124" i="9"/>
  <c r="D123" i="9"/>
  <c r="D122" i="9"/>
  <c r="D121" i="9"/>
  <c r="D120" i="9"/>
  <c r="D119" i="9"/>
  <c r="D118" i="9"/>
  <c r="D117" i="9"/>
  <c r="D116" i="9"/>
  <c r="D115" i="9"/>
  <c r="D114" i="9"/>
  <c r="D113" i="9"/>
  <c r="D112" i="9"/>
  <c r="D111" i="9"/>
  <c r="D110" i="9"/>
  <c r="D109" i="9"/>
  <c r="D108" i="9"/>
  <c r="D107" i="9"/>
  <c r="D106" i="9"/>
  <c r="D105" i="9"/>
  <c r="D104" i="9"/>
  <c r="D103" i="9"/>
  <c r="D102" i="9"/>
  <c r="D101"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65" i="9"/>
  <c r="D162" i="9"/>
  <c r="D155" i="9"/>
  <c r="D171" i="9"/>
  <c r="D169" i="9"/>
  <c r="D167" i="9"/>
  <c r="D164" i="9"/>
  <c r="D163" i="9"/>
  <c r="D161" i="9"/>
  <c r="D160" i="9"/>
  <c r="D159" i="9"/>
  <c r="D157" i="9"/>
  <c r="D151" i="9"/>
  <c r="Z9" i="9"/>
  <c r="D9" i="9" s="1"/>
  <c r="Z10" i="9"/>
  <c r="Z11" i="9"/>
  <c r="AB11" i="9"/>
  <c r="AB10" i="9"/>
  <c r="Q6" i="2"/>
  <c r="G11" i="6" s="1"/>
  <c r="Y8" i="9"/>
  <c r="AG8" i="9"/>
  <c r="AD8" i="9"/>
  <c r="AH8" i="9"/>
  <c r="AL8" i="9"/>
  <c r="D8" i="9" l="1"/>
  <c r="D11" i="9"/>
  <c r="I13" i="4" s="1"/>
  <c r="M13" i="4" s="1"/>
  <c r="N13" i="4" s="1"/>
  <c r="P13" i="4" s="1"/>
  <c r="E9" i="9"/>
  <c r="I11" i="4"/>
  <c r="M11" i="4" s="1"/>
  <c r="N11" i="4" s="1"/>
  <c r="P11" i="4" s="1"/>
  <c r="AA11" i="3"/>
  <c r="AF11" i="3" s="1"/>
  <c r="AG11" i="3" s="1"/>
  <c r="AH11" i="3" s="1"/>
  <c r="AK11" i="4"/>
  <c r="AO11" i="4" s="1"/>
  <c r="AP11" i="4" s="1"/>
  <c r="AQ11" i="3"/>
  <c r="AV11" i="3" s="1"/>
  <c r="AW11" i="3" s="1"/>
  <c r="AX11" i="3" s="1"/>
  <c r="J11" i="3"/>
  <c r="W11" i="4"/>
  <c r="AA11" i="4" s="1"/>
  <c r="AB11" i="4" s="1"/>
  <c r="E14" i="9"/>
  <c r="AK16" i="4"/>
  <c r="AO16" i="4" s="1"/>
  <c r="AP16" i="4" s="1"/>
  <c r="W16" i="4"/>
  <c r="AA16" i="4" s="1"/>
  <c r="AB16" i="4" s="1"/>
  <c r="I16" i="4"/>
  <c r="M16" i="4" s="1"/>
  <c r="N16" i="4" s="1"/>
  <c r="P16" i="4" s="1"/>
  <c r="AQ16" i="3"/>
  <c r="AV16" i="3" s="1"/>
  <c r="AW16" i="3" s="1"/>
  <c r="AX16" i="3" s="1"/>
  <c r="AA16" i="3"/>
  <c r="AF16" i="3" s="1"/>
  <c r="AG16" i="3" s="1"/>
  <c r="AH16" i="3" s="1"/>
  <c r="J16" i="3"/>
  <c r="E183" i="9"/>
  <c r="AK185" i="4"/>
  <c r="AO185" i="4" s="1"/>
  <c r="AP185" i="4" s="1"/>
  <c r="I185" i="4"/>
  <c r="M185" i="4" s="1"/>
  <c r="N185" i="4" s="1"/>
  <c r="P185" i="4" s="1"/>
  <c r="AQ185" i="3"/>
  <c r="AV185" i="3" s="1"/>
  <c r="AW185" i="3" s="1"/>
  <c r="AX185" i="3" s="1"/>
  <c r="AA185" i="3"/>
  <c r="AF185" i="3" s="1"/>
  <c r="AG185" i="3" s="1"/>
  <c r="AH185" i="3" s="1"/>
  <c r="W185" i="4"/>
  <c r="AA185" i="4" s="1"/>
  <c r="AB185" i="4" s="1"/>
  <c r="J185" i="3"/>
  <c r="E195" i="9"/>
  <c r="W197" i="4"/>
  <c r="AA197" i="4" s="1"/>
  <c r="AB197" i="4" s="1"/>
  <c r="AQ197" i="3"/>
  <c r="AV197" i="3" s="1"/>
  <c r="AW197" i="3" s="1"/>
  <c r="AX197" i="3" s="1"/>
  <c r="J197" i="3"/>
  <c r="AK197" i="4"/>
  <c r="AO197" i="4" s="1"/>
  <c r="AP197" i="4" s="1"/>
  <c r="AA197" i="3"/>
  <c r="AF197" i="3" s="1"/>
  <c r="AG197" i="3" s="1"/>
  <c r="AH197" i="3" s="1"/>
  <c r="I197" i="4"/>
  <c r="M197" i="4" s="1"/>
  <c r="N197" i="4" s="1"/>
  <c r="P197" i="4" s="1"/>
  <c r="E173" i="9"/>
  <c r="AK175" i="4"/>
  <c r="AO175" i="4" s="1"/>
  <c r="AP175" i="4" s="1"/>
  <c r="J175" i="3"/>
  <c r="I175" i="4"/>
  <c r="M175" i="4" s="1"/>
  <c r="N175" i="4" s="1"/>
  <c r="P175" i="4" s="1"/>
  <c r="AQ175" i="3"/>
  <c r="AV175" i="3" s="1"/>
  <c r="AW175" i="3" s="1"/>
  <c r="AX175" i="3" s="1"/>
  <c r="AA175" i="3"/>
  <c r="AF175" i="3" s="1"/>
  <c r="AG175" i="3" s="1"/>
  <c r="AH175" i="3" s="1"/>
  <c r="W175" i="4"/>
  <c r="AA175" i="4" s="1"/>
  <c r="AB175" i="4" s="1"/>
  <c r="E187" i="9"/>
  <c r="AQ189" i="3"/>
  <c r="AV189" i="3" s="1"/>
  <c r="AW189" i="3" s="1"/>
  <c r="AX189" i="3" s="1"/>
  <c r="I189" i="4"/>
  <c r="M189" i="4" s="1"/>
  <c r="N189" i="4" s="1"/>
  <c r="P189" i="4" s="1"/>
  <c r="J189" i="3"/>
  <c r="AA189" i="3"/>
  <c r="AF189" i="3" s="1"/>
  <c r="AG189" i="3" s="1"/>
  <c r="AH189" i="3" s="1"/>
  <c r="W189" i="4"/>
  <c r="AA189" i="4" s="1"/>
  <c r="AB189" i="4" s="1"/>
  <c r="AK189" i="4"/>
  <c r="AO189" i="4" s="1"/>
  <c r="AP189" i="4" s="1"/>
  <c r="E193" i="9"/>
  <c r="AK195" i="4"/>
  <c r="AO195" i="4" s="1"/>
  <c r="AP195" i="4" s="1"/>
  <c r="W195" i="4"/>
  <c r="AA195" i="4" s="1"/>
  <c r="AB195" i="4" s="1"/>
  <c r="I195" i="4"/>
  <c r="M195" i="4" s="1"/>
  <c r="N195" i="4" s="1"/>
  <c r="P195" i="4" s="1"/>
  <c r="J195" i="3"/>
  <c r="AQ195" i="3"/>
  <c r="AV195" i="3" s="1"/>
  <c r="AW195" i="3" s="1"/>
  <c r="AX195" i="3" s="1"/>
  <c r="AA195" i="3"/>
  <c r="AF195" i="3" s="1"/>
  <c r="AG195" i="3" s="1"/>
  <c r="AH195" i="3" s="1"/>
  <c r="E174" i="9"/>
  <c r="W176" i="4"/>
  <c r="AA176" i="4" s="1"/>
  <c r="AB176" i="4" s="1"/>
  <c r="AA176" i="3"/>
  <c r="AF176" i="3" s="1"/>
  <c r="AG176" i="3" s="1"/>
  <c r="AH176" i="3" s="1"/>
  <c r="AQ176" i="3"/>
  <c r="AV176" i="3" s="1"/>
  <c r="AW176" i="3" s="1"/>
  <c r="AX176" i="3" s="1"/>
  <c r="I176" i="4"/>
  <c r="M176" i="4" s="1"/>
  <c r="N176" i="4" s="1"/>
  <c r="P176" i="4" s="1"/>
  <c r="AK176" i="4"/>
  <c r="AO176" i="4" s="1"/>
  <c r="AP176" i="4" s="1"/>
  <c r="J176" i="3"/>
  <c r="E182" i="9"/>
  <c r="I184" i="4"/>
  <c r="M184" i="4" s="1"/>
  <c r="N184" i="4" s="1"/>
  <c r="P184" i="4" s="1"/>
  <c r="W184" i="4"/>
  <c r="AA184" i="4" s="1"/>
  <c r="AB184" i="4" s="1"/>
  <c r="AK184" i="4"/>
  <c r="AO184" i="4" s="1"/>
  <c r="AP184" i="4" s="1"/>
  <c r="AA184" i="3"/>
  <c r="AF184" i="3" s="1"/>
  <c r="AG184" i="3" s="1"/>
  <c r="AH184" i="3" s="1"/>
  <c r="J184" i="3"/>
  <c r="AQ184" i="3"/>
  <c r="AV184" i="3" s="1"/>
  <c r="AW184" i="3" s="1"/>
  <c r="AX184" i="3" s="1"/>
  <c r="W174" i="4"/>
  <c r="AA174" i="4" s="1"/>
  <c r="AB174" i="4" s="1"/>
  <c r="AK174" i="4"/>
  <c r="AO174" i="4" s="1"/>
  <c r="AP174" i="4" s="1"/>
  <c r="I174" i="4"/>
  <c r="M174" i="4" s="1"/>
  <c r="N174" i="4" s="1"/>
  <c r="P174" i="4" s="1"/>
  <c r="AQ174" i="3"/>
  <c r="AV174" i="3" s="1"/>
  <c r="AW174" i="3" s="1"/>
  <c r="AX174" i="3" s="1"/>
  <c r="AA174" i="3"/>
  <c r="AF174" i="3" s="1"/>
  <c r="AG174" i="3" s="1"/>
  <c r="AH174" i="3" s="1"/>
  <c r="J174" i="3"/>
  <c r="E172" i="9"/>
  <c r="E189" i="9"/>
  <c r="AK191" i="4"/>
  <c r="AO191" i="4" s="1"/>
  <c r="AP191" i="4" s="1"/>
  <c r="I191" i="4"/>
  <c r="M191" i="4" s="1"/>
  <c r="N191" i="4" s="1"/>
  <c r="P191" i="4" s="1"/>
  <c r="AA191" i="3"/>
  <c r="AF191" i="3" s="1"/>
  <c r="AG191" i="3" s="1"/>
  <c r="AH191" i="3" s="1"/>
  <c r="J191" i="3"/>
  <c r="AQ191" i="3"/>
  <c r="AV191" i="3" s="1"/>
  <c r="AW191" i="3" s="1"/>
  <c r="AX191" i="3" s="1"/>
  <c r="W191" i="4"/>
  <c r="AA191" i="4" s="1"/>
  <c r="AB191" i="4" s="1"/>
  <c r="E196" i="9"/>
  <c r="W198" i="4"/>
  <c r="AA198" i="4" s="1"/>
  <c r="AB198" i="4" s="1"/>
  <c r="I198" i="4"/>
  <c r="M198" i="4" s="1"/>
  <c r="N198" i="4" s="1"/>
  <c r="P198" i="4" s="1"/>
  <c r="AQ198" i="3"/>
  <c r="AV198" i="3" s="1"/>
  <c r="AW198" i="3" s="1"/>
  <c r="AX198" i="3" s="1"/>
  <c r="AK198" i="4"/>
  <c r="AO198" i="4" s="1"/>
  <c r="AP198" i="4" s="1"/>
  <c r="AA198" i="3"/>
  <c r="AF198" i="3" s="1"/>
  <c r="AG198" i="3" s="1"/>
  <c r="AH198" i="3" s="1"/>
  <c r="J198" i="3"/>
  <c r="E180" i="9"/>
  <c r="W182" i="4"/>
  <c r="AA182" i="4" s="1"/>
  <c r="AB182" i="4" s="1"/>
  <c r="I182" i="4"/>
  <c r="M182" i="4" s="1"/>
  <c r="N182" i="4" s="1"/>
  <c r="P182" i="4" s="1"/>
  <c r="AQ182" i="3"/>
  <c r="AV182" i="3" s="1"/>
  <c r="AW182" i="3" s="1"/>
  <c r="AX182" i="3" s="1"/>
  <c r="AK182" i="4"/>
  <c r="AO182" i="4" s="1"/>
  <c r="AP182" i="4" s="1"/>
  <c r="AA182" i="3"/>
  <c r="AF182" i="3" s="1"/>
  <c r="AG182" i="3" s="1"/>
  <c r="AH182" i="3" s="1"/>
  <c r="J182" i="3"/>
  <c r="E188" i="9"/>
  <c r="W190" i="4"/>
  <c r="AA190" i="4" s="1"/>
  <c r="AB190" i="4" s="1"/>
  <c r="AK190" i="4"/>
  <c r="AO190" i="4" s="1"/>
  <c r="AP190" i="4" s="1"/>
  <c r="I190" i="4"/>
  <c r="M190" i="4" s="1"/>
  <c r="N190" i="4" s="1"/>
  <c r="P190" i="4" s="1"/>
  <c r="AQ190" i="3"/>
  <c r="AV190" i="3" s="1"/>
  <c r="AW190" i="3" s="1"/>
  <c r="AX190" i="3" s="1"/>
  <c r="AA190" i="3"/>
  <c r="AF190" i="3" s="1"/>
  <c r="AG190" i="3" s="1"/>
  <c r="AH190" i="3" s="1"/>
  <c r="J190" i="3"/>
  <c r="E198" i="9"/>
  <c r="AK200" i="4"/>
  <c r="AO200" i="4" s="1"/>
  <c r="AP200" i="4" s="1"/>
  <c r="W200" i="4"/>
  <c r="AA200" i="4" s="1"/>
  <c r="AB200" i="4" s="1"/>
  <c r="I200" i="4"/>
  <c r="M200" i="4" s="1"/>
  <c r="N200" i="4" s="1"/>
  <c r="P200" i="4" s="1"/>
  <c r="J200" i="3"/>
  <c r="AQ200" i="3"/>
  <c r="AV200" i="3" s="1"/>
  <c r="AW200" i="3" s="1"/>
  <c r="AX200" i="3" s="1"/>
  <c r="AA200" i="3"/>
  <c r="AF200" i="3" s="1"/>
  <c r="AG200" i="3" s="1"/>
  <c r="AH200" i="3" s="1"/>
  <c r="E175" i="9"/>
  <c r="AQ177" i="3"/>
  <c r="AV177" i="3" s="1"/>
  <c r="AW177" i="3" s="1"/>
  <c r="AX177" i="3" s="1"/>
  <c r="AA177" i="3"/>
  <c r="AF177" i="3" s="1"/>
  <c r="AG177" i="3" s="1"/>
  <c r="AH177" i="3" s="1"/>
  <c r="J177" i="3"/>
  <c r="AK177" i="4"/>
  <c r="AO177" i="4" s="1"/>
  <c r="AP177" i="4" s="1"/>
  <c r="I177" i="4"/>
  <c r="M177" i="4" s="1"/>
  <c r="N177" i="4" s="1"/>
  <c r="P177" i="4" s="1"/>
  <c r="W177" i="4"/>
  <c r="AA177" i="4" s="1"/>
  <c r="AB177" i="4" s="1"/>
  <c r="E185" i="9"/>
  <c r="AK187" i="4"/>
  <c r="AO187" i="4" s="1"/>
  <c r="AP187" i="4" s="1"/>
  <c r="W187" i="4"/>
  <c r="AA187" i="4" s="1"/>
  <c r="AB187" i="4" s="1"/>
  <c r="AA187" i="3"/>
  <c r="AF187" i="3" s="1"/>
  <c r="AG187" i="3" s="1"/>
  <c r="AH187" i="3" s="1"/>
  <c r="J187" i="3"/>
  <c r="AQ187" i="3"/>
  <c r="AV187" i="3" s="1"/>
  <c r="AW187" i="3" s="1"/>
  <c r="AX187" i="3" s="1"/>
  <c r="I187" i="4"/>
  <c r="M187" i="4" s="1"/>
  <c r="N187" i="4" s="1"/>
  <c r="P187" i="4" s="1"/>
  <c r="W13" i="4"/>
  <c r="AA13" i="4" s="1"/>
  <c r="AB13" i="4" s="1"/>
  <c r="AQ13" i="3"/>
  <c r="AV13" i="3" s="1"/>
  <c r="AW13" i="3" s="1"/>
  <c r="AX13" i="3" s="1"/>
  <c r="J13" i="3"/>
  <c r="E12" i="9"/>
  <c r="AK14" i="4"/>
  <c r="W14" i="4"/>
  <c r="AQ14" i="3"/>
  <c r="AA14" i="3"/>
  <c r="J14" i="3"/>
  <c r="W14" i="3" s="1"/>
  <c r="I14" i="4"/>
  <c r="E177" i="9"/>
  <c r="AK179" i="4"/>
  <c r="AO179" i="4" s="1"/>
  <c r="AP179" i="4" s="1"/>
  <c r="W179" i="4"/>
  <c r="AA179" i="4" s="1"/>
  <c r="AB179" i="4" s="1"/>
  <c r="I179" i="4"/>
  <c r="M179" i="4" s="1"/>
  <c r="N179" i="4" s="1"/>
  <c r="P179" i="4" s="1"/>
  <c r="J179" i="3"/>
  <c r="AQ179" i="3"/>
  <c r="AV179" i="3" s="1"/>
  <c r="AW179" i="3" s="1"/>
  <c r="AX179" i="3" s="1"/>
  <c r="AA179" i="3"/>
  <c r="AF179" i="3" s="1"/>
  <c r="AG179" i="3" s="1"/>
  <c r="AH179" i="3" s="1"/>
  <c r="E190" i="9"/>
  <c r="W192" i="4"/>
  <c r="AA192" i="4" s="1"/>
  <c r="AB192" i="4" s="1"/>
  <c r="AK192" i="4"/>
  <c r="AO192" i="4" s="1"/>
  <c r="AP192" i="4" s="1"/>
  <c r="I192" i="4"/>
  <c r="M192" i="4" s="1"/>
  <c r="N192" i="4" s="1"/>
  <c r="P192" i="4" s="1"/>
  <c r="AA192" i="3"/>
  <c r="AF192" i="3" s="1"/>
  <c r="AG192" i="3" s="1"/>
  <c r="AH192" i="3" s="1"/>
  <c r="AQ192" i="3"/>
  <c r="AV192" i="3" s="1"/>
  <c r="AW192" i="3" s="1"/>
  <c r="AX192" i="3" s="1"/>
  <c r="J192" i="3"/>
  <c r="E199" i="9"/>
  <c r="AK201" i="4"/>
  <c r="AO201" i="4" s="1"/>
  <c r="AP201" i="4" s="1"/>
  <c r="W201" i="4"/>
  <c r="AA201" i="4" s="1"/>
  <c r="AB201" i="4" s="1"/>
  <c r="I201" i="4"/>
  <c r="M201" i="4" s="1"/>
  <c r="N201" i="4" s="1"/>
  <c r="P201" i="4" s="1"/>
  <c r="AQ201" i="3"/>
  <c r="AV201" i="3" s="1"/>
  <c r="AW201" i="3" s="1"/>
  <c r="AX201" i="3" s="1"/>
  <c r="J201" i="3"/>
  <c r="AA201" i="3"/>
  <c r="AF201" i="3" s="1"/>
  <c r="AG201" i="3" s="1"/>
  <c r="AH201" i="3" s="1"/>
  <c r="E181" i="9"/>
  <c r="AK183" i="4"/>
  <c r="AO183" i="4" s="1"/>
  <c r="AP183" i="4" s="1"/>
  <c r="J183" i="3"/>
  <c r="AQ183" i="3"/>
  <c r="AV183" i="3" s="1"/>
  <c r="AW183" i="3" s="1"/>
  <c r="AX183" i="3" s="1"/>
  <c r="AA183" i="3"/>
  <c r="AF183" i="3" s="1"/>
  <c r="AG183" i="3" s="1"/>
  <c r="AH183" i="3" s="1"/>
  <c r="I183" i="4"/>
  <c r="M183" i="4" s="1"/>
  <c r="N183" i="4" s="1"/>
  <c r="P183" i="4" s="1"/>
  <c r="W183" i="4"/>
  <c r="AA183" i="4" s="1"/>
  <c r="AB183" i="4" s="1"/>
  <c r="E191" i="9"/>
  <c r="AQ193" i="3"/>
  <c r="AV193" i="3" s="1"/>
  <c r="AW193" i="3" s="1"/>
  <c r="AX193" i="3" s="1"/>
  <c r="AK193" i="4"/>
  <c r="AO193" i="4" s="1"/>
  <c r="AP193" i="4" s="1"/>
  <c r="W193" i="4"/>
  <c r="AA193" i="4" s="1"/>
  <c r="AB193" i="4" s="1"/>
  <c r="J193" i="3"/>
  <c r="AA193" i="3"/>
  <c r="AF193" i="3" s="1"/>
  <c r="AG193" i="3" s="1"/>
  <c r="AH193" i="3" s="1"/>
  <c r="I193" i="4"/>
  <c r="M193" i="4" s="1"/>
  <c r="N193" i="4" s="1"/>
  <c r="P193" i="4" s="1"/>
  <c r="E200" i="9"/>
  <c r="W202" i="4"/>
  <c r="AA202" i="4" s="1"/>
  <c r="AB202" i="4" s="1"/>
  <c r="I202" i="4"/>
  <c r="M202" i="4" s="1"/>
  <c r="N202" i="4" s="1"/>
  <c r="P202" i="4" s="1"/>
  <c r="AK202" i="4"/>
  <c r="AO202" i="4" s="1"/>
  <c r="AP202" i="4" s="1"/>
  <c r="J202" i="3"/>
  <c r="AQ202" i="3"/>
  <c r="AV202" i="3" s="1"/>
  <c r="AW202" i="3" s="1"/>
  <c r="AX202" i="3" s="1"/>
  <c r="AA202" i="3"/>
  <c r="AF202" i="3" s="1"/>
  <c r="AG202" i="3" s="1"/>
  <c r="AH202" i="3" s="1"/>
  <c r="W178" i="4"/>
  <c r="AA178" i="4" s="1"/>
  <c r="AB178" i="4" s="1"/>
  <c r="I178" i="4"/>
  <c r="M178" i="4" s="1"/>
  <c r="N178" i="4" s="1"/>
  <c r="P178" i="4" s="1"/>
  <c r="AK178" i="4"/>
  <c r="AO178" i="4" s="1"/>
  <c r="AP178" i="4" s="1"/>
  <c r="AA178" i="3"/>
  <c r="AF178" i="3" s="1"/>
  <c r="AG178" i="3" s="1"/>
  <c r="AH178" i="3" s="1"/>
  <c r="AQ178" i="3"/>
  <c r="AV178" i="3" s="1"/>
  <c r="AW178" i="3" s="1"/>
  <c r="AX178" i="3" s="1"/>
  <c r="J178" i="3"/>
  <c r="E176" i="9"/>
  <c r="E186" i="9"/>
  <c r="AK188" i="4"/>
  <c r="AO188" i="4" s="1"/>
  <c r="AP188" i="4" s="1"/>
  <c r="W188" i="4"/>
  <c r="AA188" i="4" s="1"/>
  <c r="AB188" i="4" s="1"/>
  <c r="I188" i="4"/>
  <c r="M188" i="4" s="1"/>
  <c r="N188" i="4" s="1"/>
  <c r="P188" i="4" s="1"/>
  <c r="J188" i="3"/>
  <c r="AQ188" i="3"/>
  <c r="AV188" i="3" s="1"/>
  <c r="AW188" i="3" s="1"/>
  <c r="AX188" i="3" s="1"/>
  <c r="AA188" i="3"/>
  <c r="AF188" i="3" s="1"/>
  <c r="AG188" i="3" s="1"/>
  <c r="AH188" i="3" s="1"/>
  <c r="D10" i="9"/>
  <c r="E13" i="9"/>
  <c r="AK15" i="4"/>
  <c r="AO15" i="4" s="1"/>
  <c r="AP15" i="4" s="1"/>
  <c r="W15" i="4"/>
  <c r="AA15" i="4" s="1"/>
  <c r="AB15" i="4" s="1"/>
  <c r="AQ15" i="3"/>
  <c r="AV15" i="3" s="1"/>
  <c r="AW15" i="3" s="1"/>
  <c r="AX15" i="3" s="1"/>
  <c r="I15" i="4"/>
  <c r="M15" i="4" s="1"/>
  <c r="N15" i="4" s="1"/>
  <c r="P15" i="4" s="1"/>
  <c r="AA15" i="3"/>
  <c r="AF15" i="3" s="1"/>
  <c r="AG15" i="3" s="1"/>
  <c r="AH15" i="3" s="1"/>
  <c r="J15" i="3"/>
  <c r="E179" i="9"/>
  <c r="W181" i="4"/>
  <c r="AA181" i="4" s="1"/>
  <c r="AB181" i="4" s="1"/>
  <c r="AK181" i="4"/>
  <c r="AO181" i="4" s="1"/>
  <c r="AP181" i="4" s="1"/>
  <c r="AQ181" i="3"/>
  <c r="AV181" i="3" s="1"/>
  <c r="AW181" i="3" s="1"/>
  <c r="AX181" i="3" s="1"/>
  <c r="AA181" i="3"/>
  <c r="AF181" i="3" s="1"/>
  <c r="AG181" i="3" s="1"/>
  <c r="AH181" i="3" s="1"/>
  <c r="J181" i="3"/>
  <c r="I181" i="4"/>
  <c r="M181" i="4" s="1"/>
  <c r="N181" i="4" s="1"/>
  <c r="P181" i="4" s="1"/>
  <c r="E194" i="9"/>
  <c r="AK196" i="4"/>
  <c r="AO196" i="4" s="1"/>
  <c r="AP196" i="4" s="1"/>
  <c r="I196" i="4"/>
  <c r="M196" i="4" s="1"/>
  <c r="N196" i="4" s="1"/>
  <c r="P196" i="4" s="1"/>
  <c r="J196" i="3"/>
  <c r="AQ196" i="3"/>
  <c r="AV196" i="3" s="1"/>
  <c r="AW196" i="3" s="1"/>
  <c r="AX196" i="3" s="1"/>
  <c r="W196" i="4"/>
  <c r="AA196" i="4" s="1"/>
  <c r="AB196" i="4" s="1"/>
  <c r="AA196" i="3"/>
  <c r="AF196" i="3" s="1"/>
  <c r="AG196" i="3" s="1"/>
  <c r="AH196" i="3" s="1"/>
  <c r="E201" i="9"/>
  <c r="AK203" i="4"/>
  <c r="AO203" i="4" s="1"/>
  <c r="AP203" i="4" s="1"/>
  <c r="W203" i="4"/>
  <c r="AA203" i="4" s="1"/>
  <c r="AB203" i="4" s="1"/>
  <c r="J203" i="3"/>
  <c r="AQ203" i="3"/>
  <c r="AV203" i="3" s="1"/>
  <c r="AW203" i="3" s="1"/>
  <c r="AX203" i="3" s="1"/>
  <c r="I203" i="4"/>
  <c r="M203" i="4" s="1"/>
  <c r="N203" i="4" s="1"/>
  <c r="P203" i="4" s="1"/>
  <c r="AA203" i="3"/>
  <c r="AF203" i="3" s="1"/>
  <c r="AG203" i="3" s="1"/>
  <c r="AH203" i="3" s="1"/>
  <c r="E184" i="9"/>
  <c r="W186" i="4"/>
  <c r="AA186" i="4" s="1"/>
  <c r="AB186" i="4" s="1"/>
  <c r="I186" i="4"/>
  <c r="M186" i="4" s="1"/>
  <c r="N186" i="4" s="1"/>
  <c r="P186" i="4" s="1"/>
  <c r="AK186" i="4"/>
  <c r="AO186" i="4" s="1"/>
  <c r="AP186" i="4" s="1"/>
  <c r="AA186" i="3"/>
  <c r="AF186" i="3" s="1"/>
  <c r="AG186" i="3" s="1"/>
  <c r="AH186" i="3" s="1"/>
  <c r="J186" i="3"/>
  <c r="AQ186" i="3"/>
  <c r="AV186" i="3" s="1"/>
  <c r="AW186" i="3" s="1"/>
  <c r="AX186" i="3" s="1"/>
  <c r="E192" i="9"/>
  <c r="W194" i="4"/>
  <c r="AA194" i="4" s="1"/>
  <c r="AB194" i="4" s="1"/>
  <c r="I194" i="4"/>
  <c r="M194" i="4" s="1"/>
  <c r="N194" i="4" s="1"/>
  <c r="P194" i="4" s="1"/>
  <c r="AK194" i="4"/>
  <c r="AO194" i="4" s="1"/>
  <c r="AP194" i="4" s="1"/>
  <c r="AA194" i="3"/>
  <c r="AF194" i="3" s="1"/>
  <c r="AG194" i="3" s="1"/>
  <c r="AH194" i="3" s="1"/>
  <c r="AQ194" i="3"/>
  <c r="AV194" i="3" s="1"/>
  <c r="AW194" i="3" s="1"/>
  <c r="AX194" i="3" s="1"/>
  <c r="J194" i="3"/>
  <c r="E202" i="9"/>
  <c r="J204" i="3"/>
  <c r="I204" i="4"/>
  <c r="M204" i="4" s="1"/>
  <c r="N204" i="4" s="1"/>
  <c r="P204" i="4" s="1"/>
  <c r="W204" i="4"/>
  <c r="AA204" i="4" s="1"/>
  <c r="AB204" i="4" s="1"/>
  <c r="AQ204" i="3"/>
  <c r="AV204" i="3" s="1"/>
  <c r="AW204" i="3" s="1"/>
  <c r="AX204" i="3" s="1"/>
  <c r="AK204" i="4"/>
  <c r="AO204" i="4" s="1"/>
  <c r="AP204" i="4" s="1"/>
  <c r="AA204" i="3"/>
  <c r="AF204" i="3" s="1"/>
  <c r="AG204" i="3" s="1"/>
  <c r="AH204" i="3" s="1"/>
  <c r="E178" i="9"/>
  <c r="AK180" i="4"/>
  <c r="AO180" i="4" s="1"/>
  <c r="AP180" i="4" s="1"/>
  <c r="W180" i="4"/>
  <c r="AA180" i="4" s="1"/>
  <c r="AB180" i="4" s="1"/>
  <c r="I180" i="4"/>
  <c r="M180" i="4" s="1"/>
  <c r="N180" i="4" s="1"/>
  <c r="P180" i="4" s="1"/>
  <c r="J180" i="3"/>
  <c r="AQ180" i="3"/>
  <c r="AV180" i="3" s="1"/>
  <c r="AW180" i="3" s="1"/>
  <c r="AX180" i="3" s="1"/>
  <c r="AA180" i="3"/>
  <c r="AF180" i="3" s="1"/>
  <c r="AG180" i="3" s="1"/>
  <c r="AH180" i="3" s="1"/>
  <c r="E197" i="9"/>
  <c r="AK199" i="4"/>
  <c r="AO199" i="4" s="1"/>
  <c r="AP199" i="4" s="1"/>
  <c r="J199" i="3"/>
  <c r="AQ199" i="3"/>
  <c r="AV199" i="3" s="1"/>
  <c r="AW199" i="3" s="1"/>
  <c r="AX199" i="3" s="1"/>
  <c r="W199" i="4"/>
  <c r="AA199" i="4" s="1"/>
  <c r="AB199" i="4" s="1"/>
  <c r="I199" i="4"/>
  <c r="M199" i="4" s="1"/>
  <c r="N199" i="4" s="1"/>
  <c r="P199" i="4" s="1"/>
  <c r="AA199" i="3"/>
  <c r="AF199" i="3" s="1"/>
  <c r="AG199" i="3" s="1"/>
  <c r="AH199" i="3" s="1"/>
  <c r="E157" i="9"/>
  <c r="AK159" i="4"/>
  <c r="AO159" i="4" s="1"/>
  <c r="AP159" i="4" s="1"/>
  <c r="W159" i="4"/>
  <c r="AA159" i="4" s="1"/>
  <c r="AB159" i="4" s="1"/>
  <c r="I159" i="4"/>
  <c r="M159" i="4" s="1"/>
  <c r="N159" i="4" s="1"/>
  <c r="P159" i="4" s="1"/>
  <c r="AQ159" i="3"/>
  <c r="AV159" i="3" s="1"/>
  <c r="AW159" i="3" s="1"/>
  <c r="AX159" i="3" s="1"/>
  <c r="AA159" i="3"/>
  <c r="AF159" i="3" s="1"/>
  <c r="AG159" i="3" s="1"/>
  <c r="AH159" i="3" s="1"/>
  <c r="J159" i="3"/>
  <c r="E171" i="9"/>
  <c r="AK173" i="4"/>
  <c r="AO173" i="4" s="1"/>
  <c r="AP173" i="4" s="1"/>
  <c r="I173" i="4"/>
  <c r="M173" i="4" s="1"/>
  <c r="N173" i="4" s="1"/>
  <c r="P173" i="4" s="1"/>
  <c r="W173" i="4"/>
  <c r="AA173" i="4" s="1"/>
  <c r="AB173" i="4" s="1"/>
  <c r="J173" i="3"/>
  <c r="AQ173" i="3"/>
  <c r="AV173" i="3" s="1"/>
  <c r="AW173" i="3" s="1"/>
  <c r="AX173" i="3" s="1"/>
  <c r="AA173" i="3"/>
  <c r="AF173" i="3" s="1"/>
  <c r="AG173" i="3" s="1"/>
  <c r="AH173" i="3" s="1"/>
  <c r="E19" i="9"/>
  <c r="AK21" i="4"/>
  <c r="AO21" i="4" s="1"/>
  <c r="AP21" i="4" s="1"/>
  <c r="W21" i="4"/>
  <c r="AA21" i="4" s="1"/>
  <c r="AB21" i="4" s="1"/>
  <c r="I21" i="4"/>
  <c r="M21" i="4" s="1"/>
  <c r="N21" i="4" s="1"/>
  <c r="P21" i="4" s="1"/>
  <c r="AQ21" i="3"/>
  <c r="AV21" i="3" s="1"/>
  <c r="AW21" i="3" s="1"/>
  <c r="AX21" i="3" s="1"/>
  <c r="J21" i="3"/>
  <c r="AA21" i="3"/>
  <c r="AF21" i="3" s="1"/>
  <c r="AG21" i="3" s="1"/>
  <c r="AH21" i="3" s="1"/>
  <c r="E27" i="9"/>
  <c r="AK29" i="4"/>
  <c r="AO29" i="4" s="1"/>
  <c r="AP29" i="4" s="1"/>
  <c r="W29" i="4"/>
  <c r="AA29" i="4" s="1"/>
  <c r="AB29" i="4" s="1"/>
  <c r="I29" i="4"/>
  <c r="M29" i="4" s="1"/>
  <c r="N29" i="4" s="1"/>
  <c r="P29" i="4" s="1"/>
  <c r="AQ29" i="3"/>
  <c r="AV29" i="3" s="1"/>
  <c r="AW29" i="3" s="1"/>
  <c r="AX29" i="3" s="1"/>
  <c r="J29" i="3"/>
  <c r="AA29" i="3"/>
  <c r="AF29" i="3" s="1"/>
  <c r="AG29" i="3" s="1"/>
  <c r="AH29" i="3" s="1"/>
  <c r="E35" i="9"/>
  <c r="AK37" i="4"/>
  <c r="AO37" i="4" s="1"/>
  <c r="AP37" i="4" s="1"/>
  <c r="W37" i="4"/>
  <c r="AA37" i="4" s="1"/>
  <c r="AB37" i="4" s="1"/>
  <c r="I37" i="4"/>
  <c r="M37" i="4" s="1"/>
  <c r="N37" i="4" s="1"/>
  <c r="P37" i="4" s="1"/>
  <c r="AQ37" i="3"/>
  <c r="AV37" i="3" s="1"/>
  <c r="AW37" i="3" s="1"/>
  <c r="AX37" i="3" s="1"/>
  <c r="J37" i="3"/>
  <c r="AA37" i="3"/>
  <c r="AF37" i="3" s="1"/>
  <c r="AG37" i="3" s="1"/>
  <c r="AH37" i="3" s="1"/>
  <c r="E43" i="9"/>
  <c r="AK45" i="4"/>
  <c r="AO45" i="4" s="1"/>
  <c r="AP45" i="4" s="1"/>
  <c r="W45" i="4"/>
  <c r="AA45" i="4" s="1"/>
  <c r="AB45" i="4" s="1"/>
  <c r="I45" i="4"/>
  <c r="M45" i="4" s="1"/>
  <c r="N45" i="4" s="1"/>
  <c r="P45" i="4" s="1"/>
  <c r="AQ45" i="3"/>
  <c r="AV45" i="3" s="1"/>
  <c r="AW45" i="3" s="1"/>
  <c r="AX45" i="3" s="1"/>
  <c r="J45" i="3"/>
  <c r="AA45" i="3"/>
  <c r="AF45" i="3" s="1"/>
  <c r="AG45" i="3" s="1"/>
  <c r="AH45" i="3" s="1"/>
  <c r="E51" i="9"/>
  <c r="AK53" i="4"/>
  <c r="AO53" i="4" s="1"/>
  <c r="AP53" i="4" s="1"/>
  <c r="W53" i="4"/>
  <c r="AA53" i="4" s="1"/>
  <c r="AB53" i="4" s="1"/>
  <c r="I53" i="4"/>
  <c r="M53" i="4" s="1"/>
  <c r="N53" i="4" s="1"/>
  <c r="P53" i="4" s="1"/>
  <c r="AQ53" i="3"/>
  <c r="AV53" i="3" s="1"/>
  <c r="AW53" i="3" s="1"/>
  <c r="AX53" i="3" s="1"/>
  <c r="J53" i="3"/>
  <c r="AA53" i="3"/>
  <c r="AF53" i="3" s="1"/>
  <c r="AG53" i="3" s="1"/>
  <c r="AH53" i="3" s="1"/>
  <c r="E59" i="9"/>
  <c r="W61" i="4"/>
  <c r="AA61" i="4" s="1"/>
  <c r="AB61" i="4" s="1"/>
  <c r="AK61" i="4"/>
  <c r="AO61" i="4" s="1"/>
  <c r="AP61" i="4" s="1"/>
  <c r="I61" i="4"/>
  <c r="M61" i="4" s="1"/>
  <c r="N61" i="4" s="1"/>
  <c r="P61" i="4" s="1"/>
  <c r="AQ61" i="3"/>
  <c r="AV61" i="3" s="1"/>
  <c r="AW61" i="3" s="1"/>
  <c r="AX61" i="3" s="1"/>
  <c r="J61" i="3"/>
  <c r="AA61" i="3"/>
  <c r="AF61" i="3" s="1"/>
  <c r="AG61" i="3" s="1"/>
  <c r="AH61" i="3" s="1"/>
  <c r="E67" i="9"/>
  <c r="AK69" i="4"/>
  <c r="AO69" i="4" s="1"/>
  <c r="AP69" i="4" s="1"/>
  <c r="W69" i="4"/>
  <c r="AA69" i="4" s="1"/>
  <c r="AB69" i="4" s="1"/>
  <c r="I69" i="4"/>
  <c r="M69" i="4" s="1"/>
  <c r="N69" i="4" s="1"/>
  <c r="P69" i="4" s="1"/>
  <c r="AQ69" i="3"/>
  <c r="AV69" i="3" s="1"/>
  <c r="AW69" i="3" s="1"/>
  <c r="AX69" i="3" s="1"/>
  <c r="J69" i="3"/>
  <c r="AA69" i="3"/>
  <c r="AF69" i="3" s="1"/>
  <c r="AG69" i="3" s="1"/>
  <c r="AH69" i="3" s="1"/>
  <c r="E79" i="9"/>
  <c r="AK81" i="4"/>
  <c r="AO81" i="4" s="1"/>
  <c r="AP81" i="4" s="1"/>
  <c r="W81" i="4"/>
  <c r="AA81" i="4" s="1"/>
  <c r="AB81" i="4" s="1"/>
  <c r="I81" i="4"/>
  <c r="M81" i="4" s="1"/>
  <c r="N81" i="4" s="1"/>
  <c r="P81" i="4" s="1"/>
  <c r="AQ81" i="3"/>
  <c r="AV81" i="3" s="1"/>
  <c r="AW81" i="3" s="1"/>
  <c r="AX81" i="3" s="1"/>
  <c r="J81" i="3"/>
  <c r="AA81" i="3"/>
  <c r="AF81" i="3" s="1"/>
  <c r="AG81" i="3" s="1"/>
  <c r="AH81" i="3" s="1"/>
  <c r="E87" i="9"/>
  <c r="AK89" i="4"/>
  <c r="AO89" i="4" s="1"/>
  <c r="AP89" i="4" s="1"/>
  <c r="W89" i="4"/>
  <c r="AA89" i="4" s="1"/>
  <c r="AB89" i="4" s="1"/>
  <c r="I89" i="4"/>
  <c r="M89" i="4" s="1"/>
  <c r="N89" i="4" s="1"/>
  <c r="P89" i="4" s="1"/>
  <c r="AQ89" i="3"/>
  <c r="AV89" i="3" s="1"/>
  <c r="AW89" i="3" s="1"/>
  <c r="AX89" i="3" s="1"/>
  <c r="J89" i="3"/>
  <c r="AA89" i="3"/>
  <c r="AF89" i="3" s="1"/>
  <c r="AG89" i="3" s="1"/>
  <c r="AH89" i="3" s="1"/>
  <c r="E95" i="9"/>
  <c r="AK97" i="4"/>
  <c r="AO97" i="4" s="1"/>
  <c r="AP97" i="4" s="1"/>
  <c r="W97" i="4"/>
  <c r="AA97" i="4" s="1"/>
  <c r="AB97" i="4" s="1"/>
  <c r="I97" i="4"/>
  <c r="M97" i="4" s="1"/>
  <c r="N97" i="4" s="1"/>
  <c r="P97" i="4" s="1"/>
  <c r="AQ97" i="3"/>
  <c r="AV97" i="3" s="1"/>
  <c r="AW97" i="3" s="1"/>
  <c r="AX97" i="3" s="1"/>
  <c r="J97" i="3"/>
  <c r="AA97" i="3"/>
  <c r="AF97" i="3" s="1"/>
  <c r="AG97" i="3" s="1"/>
  <c r="AH97" i="3" s="1"/>
  <c r="E103" i="9"/>
  <c r="AK105" i="4"/>
  <c r="AO105" i="4" s="1"/>
  <c r="AP105" i="4" s="1"/>
  <c r="I105" i="4"/>
  <c r="M105" i="4" s="1"/>
  <c r="N105" i="4" s="1"/>
  <c r="P105" i="4" s="1"/>
  <c r="AQ105" i="3"/>
  <c r="AV105" i="3" s="1"/>
  <c r="AW105" i="3" s="1"/>
  <c r="AX105" i="3" s="1"/>
  <c r="W105" i="4"/>
  <c r="AA105" i="4" s="1"/>
  <c r="AB105" i="4" s="1"/>
  <c r="J105" i="3"/>
  <c r="AA105" i="3"/>
  <c r="AF105" i="3" s="1"/>
  <c r="AG105" i="3" s="1"/>
  <c r="AH105" i="3" s="1"/>
  <c r="E111" i="9"/>
  <c r="AK113" i="4"/>
  <c r="AO113" i="4" s="1"/>
  <c r="AP113" i="4" s="1"/>
  <c r="I113" i="4"/>
  <c r="M113" i="4" s="1"/>
  <c r="N113" i="4" s="1"/>
  <c r="P113" i="4" s="1"/>
  <c r="AQ113" i="3"/>
  <c r="AV113" i="3" s="1"/>
  <c r="AW113" i="3" s="1"/>
  <c r="AX113" i="3" s="1"/>
  <c r="J113" i="3"/>
  <c r="AA113" i="3"/>
  <c r="AF113" i="3" s="1"/>
  <c r="AG113" i="3" s="1"/>
  <c r="AH113" i="3" s="1"/>
  <c r="W113" i="4"/>
  <c r="AA113" i="4" s="1"/>
  <c r="AB113" i="4" s="1"/>
  <c r="E119" i="9"/>
  <c r="AK121" i="4"/>
  <c r="AO121" i="4" s="1"/>
  <c r="AP121" i="4" s="1"/>
  <c r="I121" i="4"/>
  <c r="M121" i="4" s="1"/>
  <c r="N121" i="4" s="1"/>
  <c r="P121" i="4" s="1"/>
  <c r="AQ121" i="3"/>
  <c r="AV121" i="3" s="1"/>
  <c r="AW121" i="3" s="1"/>
  <c r="AX121" i="3" s="1"/>
  <c r="W121" i="4"/>
  <c r="AA121" i="4" s="1"/>
  <c r="AB121" i="4" s="1"/>
  <c r="J121" i="3"/>
  <c r="AA121" i="3"/>
  <c r="AF121" i="3" s="1"/>
  <c r="AG121" i="3" s="1"/>
  <c r="AH121" i="3" s="1"/>
  <c r="E127" i="9"/>
  <c r="AK129" i="4"/>
  <c r="AO129" i="4" s="1"/>
  <c r="AP129" i="4" s="1"/>
  <c r="I129" i="4"/>
  <c r="M129" i="4" s="1"/>
  <c r="N129" i="4" s="1"/>
  <c r="P129" i="4" s="1"/>
  <c r="AQ129" i="3"/>
  <c r="AV129" i="3" s="1"/>
  <c r="AW129" i="3" s="1"/>
  <c r="AX129" i="3" s="1"/>
  <c r="J129" i="3"/>
  <c r="W129" i="4"/>
  <c r="AA129" i="4" s="1"/>
  <c r="AB129" i="4" s="1"/>
  <c r="AA129" i="3"/>
  <c r="AF129" i="3" s="1"/>
  <c r="AG129" i="3" s="1"/>
  <c r="AH129" i="3" s="1"/>
  <c r="E135" i="9"/>
  <c r="AK137" i="4"/>
  <c r="AO137" i="4" s="1"/>
  <c r="AP137" i="4" s="1"/>
  <c r="I137" i="4"/>
  <c r="M137" i="4" s="1"/>
  <c r="N137" i="4" s="1"/>
  <c r="P137" i="4" s="1"/>
  <c r="AQ137" i="3"/>
  <c r="AV137" i="3" s="1"/>
  <c r="AW137" i="3" s="1"/>
  <c r="AX137" i="3" s="1"/>
  <c r="W137" i="4"/>
  <c r="AA137" i="4" s="1"/>
  <c r="AB137" i="4" s="1"/>
  <c r="J137" i="3"/>
  <c r="AA137" i="3"/>
  <c r="AF137" i="3" s="1"/>
  <c r="AG137" i="3" s="1"/>
  <c r="AH137" i="3" s="1"/>
  <c r="E143" i="9"/>
  <c r="AK145" i="4"/>
  <c r="AO145" i="4" s="1"/>
  <c r="AP145" i="4" s="1"/>
  <c r="I145" i="4"/>
  <c r="M145" i="4" s="1"/>
  <c r="N145" i="4" s="1"/>
  <c r="P145" i="4" s="1"/>
  <c r="AQ145" i="3"/>
  <c r="AV145" i="3" s="1"/>
  <c r="AW145" i="3" s="1"/>
  <c r="AX145" i="3" s="1"/>
  <c r="J145" i="3"/>
  <c r="W145" i="4"/>
  <c r="AA145" i="4" s="1"/>
  <c r="AB145" i="4" s="1"/>
  <c r="AA145" i="3"/>
  <c r="AF145" i="3" s="1"/>
  <c r="AG145" i="3" s="1"/>
  <c r="AH145" i="3" s="1"/>
  <c r="E158" i="9"/>
  <c r="AQ160" i="3"/>
  <c r="AV160" i="3" s="1"/>
  <c r="AW160" i="3" s="1"/>
  <c r="AX160" i="3" s="1"/>
  <c r="AA160" i="3"/>
  <c r="AF160" i="3" s="1"/>
  <c r="AG160" i="3" s="1"/>
  <c r="AH160" i="3" s="1"/>
  <c r="W160" i="4"/>
  <c r="AA160" i="4" s="1"/>
  <c r="AB160" i="4" s="1"/>
  <c r="I160" i="4"/>
  <c r="M160" i="4" s="1"/>
  <c r="N160" i="4" s="1"/>
  <c r="P160" i="4" s="1"/>
  <c r="AK160" i="4"/>
  <c r="AO160" i="4" s="1"/>
  <c r="AP160" i="4" s="1"/>
  <c r="J160" i="3"/>
  <c r="AK166" i="4"/>
  <c r="AO166" i="4" s="1"/>
  <c r="AP166" i="4" s="1"/>
  <c r="W166" i="4"/>
  <c r="AA166" i="4" s="1"/>
  <c r="AB166" i="4" s="1"/>
  <c r="I166" i="4"/>
  <c r="M166" i="4" s="1"/>
  <c r="N166" i="4" s="1"/>
  <c r="P166" i="4" s="1"/>
  <c r="AQ166" i="3"/>
  <c r="AV166" i="3" s="1"/>
  <c r="AW166" i="3" s="1"/>
  <c r="AX166" i="3" s="1"/>
  <c r="AA166" i="3"/>
  <c r="AF166" i="3" s="1"/>
  <c r="AG166" i="3" s="1"/>
  <c r="AH166" i="3" s="1"/>
  <c r="J166" i="3"/>
  <c r="E164" i="9"/>
  <c r="AK18" i="4"/>
  <c r="AO18" i="4" s="1"/>
  <c r="AP18" i="4" s="1"/>
  <c r="W18" i="4"/>
  <c r="AA18" i="4" s="1"/>
  <c r="AB18" i="4" s="1"/>
  <c r="I18" i="4"/>
  <c r="M18" i="4" s="1"/>
  <c r="N18" i="4" s="1"/>
  <c r="P18" i="4" s="1"/>
  <c r="AA18" i="3"/>
  <c r="AF18" i="3" s="1"/>
  <c r="AG18" i="3" s="1"/>
  <c r="AH18" i="3" s="1"/>
  <c r="AQ18" i="3"/>
  <c r="AV18" i="3" s="1"/>
  <c r="AW18" i="3" s="1"/>
  <c r="AX18" i="3" s="1"/>
  <c r="J18" i="3"/>
  <c r="E16" i="9"/>
  <c r="AK26" i="4"/>
  <c r="AO26" i="4" s="1"/>
  <c r="AP26" i="4" s="1"/>
  <c r="W26" i="4"/>
  <c r="AA26" i="4" s="1"/>
  <c r="AB26" i="4" s="1"/>
  <c r="I26" i="4"/>
  <c r="M26" i="4" s="1"/>
  <c r="N26" i="4" s="1"/>
  <c r="P26" i="4" s="1"/>
  <c r="AA26" i="3"/>
  <c r="AF26" i="3" s="1"/>
  <c r="AG26" i="3" s="1"/>
  <c r="AH26" i="3" s="1"/>
  <c r="AQ26" i="3"/>
  <c r="AV26" i="3" s="1"/>
  <c r="AW26" i="3" s="1"/>
  <c r="AX26" i="3" s="1"/>
  <c r="J26" i="3"/>
  <c r="E24" i="9"/>
  <c r="AK34" i="4"/>
  <c r="AO34" i="4" s="1"/>
  <c r="AP34" i="4" s="1"/>
  <c r="W34" i="4"/>
  <c r="AA34" i="4" s="1"/>
  <c r="AB34" i="4" s="1"/>
  <c r="I34" i="4"/>
  <c r="M34" i="4" s="1"/>
  <c r="N34" i="4" s="1"/>
  <c r="P34" i="4" s="1"/>
  <c r="AA34" i="3"/>
  <c r="AF34" i="3" s="1"/>
  <c r="AG34" i="3" s="1"/>
  <c r="AH34" i="3" s="1"/>
  <c r="J34" i="3"/>
  <c r="AQ34" i="3"/>
  <c r="AV34" i="3" s="1"/>
  <c r="AW34" i="3" s="1"/>
  <c r="AX34" i="3" s="1"/>
  <c r="E32" i="9"/>
  <c r="AK38" i="4"/>
  <c r="AO38" i="4" s="1"/>
  <c r="AP38" i="4" s="1"/>
  <c r="W38" i="4"/>
  <c r="AA38" i="4" s="1"/>
  <c r="AB38" i="4" s="1"/>
  <c r="I38" i="4"/>
  <c r="M38" i="4" s="1"/>
  <c r="N38" i="4" s="1"/>
  <c r="P38" i="4" s="1"/>
  <c r="AA38" i="3"/>
  <c r="AF38" i="3" s="1"/>
  <c r="AG38" i="3" s="1"/>
  <c r="AH38" i="3" s="1"/>
  <c r="AQ38" i="3"/>
  <c r="AV38" i="3" s="1"/>
  <c r="AW38" i="3" s="1"/>
  <c r="AX38" i="3" s="1"/>
  <c r="J38" i="3"/>
  <c r="E36" i="9"/>
  <c r="AK50" i="4"/>
  <c r="AO50" i="4" s="1"/>
  <c r="AP50" i="4" s="1"/>
  <c r="W50" i="4"/>
  <c r="AA50" i="4" s="1"/>
  <c r="AB50" i="4" s="1"/>
  <c r="I50" i="4"/>
  <c r="M50" i="4" s="1"/>
  <c r="N50" i="4" s="1"/>
  <c r="P50" i="4" s="1"/>
  <c r="AA50" i="3"/>
  <c r="AF50" i="3" s="1"/>
  <c r="AG50" i="3" s="1"/>
  <c r="AH50" i="3" s="1"/>
  <c r="AQ50" i="3"/>
  <c r="AV50" i="3" s="1"/>
  <c r="AW50" i="3" s="1"/>
  <c r="AX50" i="3" s="1"/>
  <c r="J50" i="3"/>
  <c r="E48" i="9"/>
  <c r="AK58" i="4"/>
  <c r="AO58" i="4" s="1"/>
  <c r="AP58" i="4" s="1"/>
  <c r="W58" i="4"/>
  <c r="AA58" i="4" s="1"/>
  <c r="AB58" i="4" s="1"/>
  <c r="I58" i="4"/>
  <c r="M58" i="4" s="1"/>
  <c r="N58" i="4" s="1"/>
  <c r="P58" i="4" s="1"/>
  <c r="AA58" i="3"/>
  <c r="AF58" i="3" s="1"/>
  <c r="AG58" i="3" s="1"/>
  <c r="AH58" i="3" s="1"/>
  <c r="AQ58" i="3"/>
  <c r="AV58" i="3" s="1"/>
  <c r="AW58" i="3" s="1"/>
  <c r="AX58" i="3" s="1"/>
  <c r="J58" i="3"/>
  <c r="E56" i="9"/>
  <c r="AK66" i="4"/>
  <c r="AO66" i="4" s="1"/>
  <c r="AP66" i="4" s="1"/>
  <c r="W66" i="4"/>
  <c r="AA66" i="4" s="1"/>
  <c r="AB66" i="4" s="1"/>
  <c r="I66" i="4"/>
  <c r="M66" i="4" s="1"/>
  <c r="N66" i="4" s="1"/>
  <c r="P66" i="4" s="1"/>
  <c r="AA66" i="3"/>
  <c r="AF66" i="3" s="1"/>
  <c r="AG66" i="3" s="1"/>
  <c r="AH66" i="3" s="1"/>
  <c r="J66" i="3"/>
  <c r="AQ66" i="3"/>
  <c r="AV66" i="3" s="1"/>
  <c r="AW66" i="3" s="1"/>
  <c r="AX66" i="3" s="1"/>
  <c r="E64" i="9"/>
  <c r="AK74" i="4"/>
  <c r="AO74" i="4" s="1"/>
  <c r="AP74" i="4" s="1"/>
  <c r="W74" i="4"/>
  <c r="AA74" i="4" s="1"/>
  <c r="AB74" i="4" s="1"/>
  <c r="I74" i="4"/>
  <c r="M74" i="4" s="1"/>
  <c r="N74" i="4" s="1"/>
  <c r="P74" i="4" s="1"/>
  <c r="AA74" i="3"/>
  <c r="AF74" i="3" s="1"/>
  <c r="AG74" i="3" s="1"/>
  <c r="AH74" i="3" s="1"/>
  <c r="AQ74" i="3"/>
  <c r="AV74" i="3" s="1"/>
  <c r="AW74" i="3" s="1"/>
  <c r="AX74" i="3" s="1"/>
  <c r="J74" i="3"/>
  <c r="E72" i="9"/>
  <c r="AK82" i="4"/>
  <c r="AO82" i="4" s="1"/>
  <c r="AP82" i="4" s="1"/>
  <c r="W82" i="4"/>
  <c r="AA82" i="4" s="1"/>
  <c r="AB82" i="4" s="1"/>
  <c r="I82" i="4"/>
  <c r="M82" i="4" s="1"/>
  <c r="N82" i="4" s="1"/>
  <c r="P82" i="4" s="1"/>
  <c r="AA82" i="3"/>
  <c r="AF82" i="3" s="1"/>
  <c r="AG82" i="3" s="1"/>
  <c r="AH82" i="3" s="1"/>
  <c r="AQ82" i="3"/>
  <c r="AV82" i="3" s="1"/>
  <c r="AW82" i="3" s="1"/>
  <c r="AX82" i="3" s="1"/>
  <c r="J82" i="3"/>
  <c r="E80" i="9"/>
  <c r="AK90" i="4"/>
  <c r="AO90" i="4" s="1"/>
  <c r="AP90" i="4" s="1"/>
  <c r="W90" i="4"/>
  <c r="AA90" i="4" s="1"/>
  <c r="AB90" i="4" s="1"/>
  <c r="I90" i="4"/>
  <c r="M90" i="4" s="1"/>
  <c r="N90" i="4" s="1"/>
  <c r="P90" i="4" s="1"/>
  <c r="AA90" i="3"/>
  <c r="AF90" i="3" s="1"/>
  <c r="AG90" i="3" s="1"/>
  <c r="AH90" i="3" s="1"/>
  <c r="AQ90" i="3"/>
  <c r="AV90" i="3" s="1"/>
  <c r="AW90" i="3" s="1"/>
  <c r="AX90" i="3" s="1"/>
  <c r="J90" i="3"/>
  <c r="E88" i="9"/>
  <c r="AK98" i="4"/>
  <c r="AO98" i="4" s="1"/>
  <c r="AP98" i="4" s="1"/>
  <c r="W98" i="4"/>
  <c r="AA98" i="4" s="1"/>
  <c r="AB98" i="4" s="1"/>
  <c r="I98" i="4"/>
  <c r="M98" i="4" s="1"/>
  <c r="N98" i="4" s="1"/>
  <c r="P98" i="4" s="1"/>
  <c r="AA98" i="3"/>
  <c r="AF98" i="3" s="1"/>
  <c r="AG98" i="3" s="1"/>
  <c r="AH98" i="3" s="1"/>
  <c r="AQ98" i="3"/>
  <c r="AV98" i="3" s="1"/>
  <c r="AW98" i="3" s="1"/>
  <c r="AX98" i="3" s="1"/>
  <c r="J98" i="3"/>
  <c r="E96" i="9"/>
  <c r="AK106" i="4"/>
  <c r="AO106" i="4" s="1"/>
  <c r="AP106" i="4" s="1"/>
  <c r="W106" i="4"/>
  <c r="AA106" i="4" s="1"/>
  <c r="AB106" i="4" s="1"/>
  <c r="I106" i="4"/>
  <c r="M106" i="4" s="1"/>
  <c r="N106" i="4" s="1"/>
  <c r="P106" i="4" s="1"/>
  <c r="AA106" i="3"/>
  <c r="AF106" i="3" s="1"/>
  <c r="AG106" i="3" s="1"/>
  <c r="AH106" i="3" s="1"/>
  <c r="AQ106" i="3"/>
  <c r="AV106" i="3" s="1"/>
  <c r="AW106" i="3" s="1"/>
  <c r="AX106" i="3" s="1"/>
  <c r="J106" i="3"/>
  <c r="E104" i="9"/>
  <c r="AK114" i="4"/>
  <c r="AO114" i="4" s="1"/>
  <c r="AP114" i="4" s="1"/>
  <c r="W114" i="4"/>
  <c r="AA114" i="4" s="1"/>
  <c r="AB114" i="4" s="1"/>
  <c r="I114" i="4"/>
  <c r="M114" i="4" s="1"/>
  <c r="N114" i="4" s="1"/>
  <c r="P114" i="4" s="1"/>
  <c r="AA114" i="3"/>
  <c r="AF114" i="3" s="1"/>
  <c r="AG114" i="3" s="1"/>
  <c r="AH114" i="3" s="1"/>
  <c r="J114" i="3"/>
  <c r="AQ114" i="3"/>
  <c r="AV114" i="3" s="1"/>
  <c r="AW114" i="3" s="1"/>
  <c r="AX114" i="3" s="1"/>
  <c r="E112" i="9"/>
  <c r="AK122" i="4"/>
  <c r="AO122" i="4" s="1"/>
  <c r="AP122" i="4" s="1"/>
  <c r="W122" i="4"/>
  <c r="AA122" i="4" s="1"/>
  <c r="AB122" i="4" s="1"/>
  <c r="I122" i="4"/>
  <c r="M122" i="4" s="1"/>
  <c r="N122" i="4" s="1"/>
  <c r="P122" i="4" s="1"/>
  <c r="AA122" i="3"/>
  <c r="AF122" i="3" s="1"/>
  <c r="AG122" i="3" s="1"/>
  <c r="AH122" i="3" s="1"/>
  <c r="AQ122" i="3"/>
  <c r="AV122" i="3" s="1"/>
  <c r="AW122" i="3" s="1"/>
  <c r="AX122" i="3" s="1"/>
  <c r="J122" i="3"/>
  <c r="E120" i="9"/>
  <c r="AK130" i="4"/>
  <c r="AO130" i="4" s="1"/>
  <c r="AP130" i="4" s="1"/>
  <c r="W130" i="4"/>
  <c r="AA130" i="4" s="1"/>
  <c r="AB130" i="4" s="1"/>
  <c r="I130" i="4"/>
  <c r="M130" i="4" s="1"/>
  <c r="N130" i="4" s="1"/>
  <c r="P130" i="4" s="1"/>
  <c r="AA130" i="3"/>
  <c r="AF130" i="3" s="1"/>
  <c r="AG130" i="3" s="1"/>
  <c r="AH130" i="3" s="1"/>
  <c r="AQ130" i="3"/>
  <c r="AV130" i="3" s="1"/>
  <c r="AW130" i="3" s="1"/>
  <c r="AX130" i="3" s="1"/>
  <c r="J130" i="3"/>
  <c r="E128" i="9"/>
  <c r="AK138" i="4"/>
  <c r="AO138" i="4" s="1"/>
  <c r="AP138" i="4" s="1"/>
  <c r="W138" i="4"/>
  <c r="AA138" i="4" s="1"/>
  <c r="AB138" i="4" s="1"/>
  <c r="I138" i="4"/>
  <c r="M138" i="4" s="1"/>
  <c r="N138" i="4" s="1"/>
  <c r="P138" i="4" s="1"/>
  <c r="AA138" i="3"/>
  <c r="AF138" i="3" s="1"/>
  <c r="AG138" i="3" s="1"/>
  <c r="AH138" i="3" s="1"/>
  <c r="AQ138" i="3"/>
  <c r="AV138" i="3" s="1"/>
  <c r="AW138" i="3" s="1"/>
  <c r="AX138" i="3" s="1"/>
  <c r="J138" i="3"/>
  <c r="E136" i="9"/>
  <c r="AK146" i="4"/>
  <c r="AO146" i="4" s="1"/>
  <c r="AP146" i="4" s="1"/>
  <c r="W146" i="4"/>
  <c r="AA146" i="4" s="1"/>
  <c r="AB146" i="4" s="1"/>
  <c r="I146" i="4"/>
  <c r="M146" i="4" s="1"/>
  <c r="N146" i="4" s="1"/>
  <c r="P146" i="4" s="1"/>
  <c r="AA146" i="3"/>
  <c r="AF146" i="3" s="1"/>
  <c r="AG146" i="3" s="1"/>
  <c r="AH146" i="3" s="1"/>
  <c r="AQ146" i="3"/>
  <c r="AV146" i="3" s="1"/>
  <c r="AW146" i="3" s="1"/>
  <c r="AX146" i="3" s="1"/>
  <c r="J146" i="3"/>
  <c r="E144" i="9"/>
  <c r="E166" i="9"/>
  <c r="AK168" i="4"/>
  <c r="AO168" i="4" s="1"/>
  <c r="AP168" i="4" s="1"/>
  <c r="AQ168" i="3"/>
  <c r="AV168" i="3" s="1"/>
  <c r="AW168" i="3" s="1"/>
  <c r="AX168" i="3" s="1"/>
  <c r="AA168" i="3"/>
  <c r="AF168" i="3" s="1"/>
  <c r="AG168" i="3" s="1"/>
  <c r="AH168" i="3" s="1"/>
  <c r="I168" i="4"/>
  <c r="M168" i="4" s="1"/>
  <c r="N168" i="4" s="1"/>
  <c r="P168" i="4" s="1"/>
  <c r="W168" i="4"/>
  <c r="AA168" i="4" s="1"/>
  <c r="AB168" i="4" s="1"/>
  <c r="J168" i="3"/>
  <c r="AK162" i="4"/>
  <c r="AO162" i="4" s="1"/>
  <c r="AP162" i="4" s="1"/>
  <c r="W162" i="4"/>
  <c r="AA162" i="4" s="1"/>
  <c r="AB162" i="4" s="1"/>
  <c r="I162" i="4"/>
  <c r="M162" i="4" s="1"/>
  <c r="N162" i="4" s="1"/>
  <c r="P162" i="4" s="1"/>
  <c r="AQ162" i="3"/>
  <c r="AV162" i="3" s="1"/>
  <c r="AW162" i="3" s="1"/>
  <c r="AX162" i="3" s="1"/>
  <c r="AA162" i="3"/>
  <c r="AF162" i="3" s="1"/>
  <c r="AG162" i="3" s="1"/>
  <c r="AH162" i="3" s="1"/>
  <c r="J162" i="3"/>
  <c r="E160" i="9"/>
  <c r="E167" i="9"/>
  <c r="AK169" i="4"/>
  <c r="AO169" i="4" s="1"/>
  <c r="AP169" i="4" s="1"/>
  <c r="I169" i="4"/>
  <c r="M169" i="4" s="1"/>
  <c r="N169" i="4" s="1"/>
  <c r="P169" i="4" s="1"/>
  <c r="W169" i="4"/>
  <c r="AA169" i="4" s="1"/>
  <c r="AB169" i="4" s="1"/>
  <c r="J169" i="3"/>
  <c r="AA169" i="3"/>
  <c r="AF169" i="3" s="1"/>
  <c r="AG169" i="3" s="1"/>
  <c r="AH169" i="3" s="1"/>
  <c r="AQ169" i="3"/>
  <c r="AV169" i="3" s="1"/>
  <c r="AW169" i="3" s="1"/>
  <c r="AX169" i="3" s="1"/>
  <c r="E162" i="9"/>
  <c r="AK164" i="4"/>
  <c r="AO164" i="4" s="1"/>
  <c r="AP164" i="4" s="1"/>
  <c r="W164" i="4"/>
  <c r="AA164" i="4" s="1"/>
  <c r="AB164" i="4" s="1"/>
  <c r="AQ164" i="3"/>
  <c r="AV164" i="3" s="1"/>
  <c r="AW164" i="3" s="1"/>
  <c r="AX164" i="3" s="1"/>
  <c r="AA164" i="3"/>
  <c r="AF164" i="3" s="1"/>
  <c r="AG164" i="3" s="1"/>
  <c r="AH164" i="3" s="1"/>
  <c r="I164" i="4"/>
  <c r="M164" i="4" s="1"/>
  <c r="N164" i="4" s="1"/>
  <c r="P164" i="4" s="1"/>
  <c r="J164" i="3"/>
  <c r="E17" i="9"/>
  <c r="W19" i="4"/>
  <c r="AA19" i="4" s="1"/>
  <c r="AB19" i="4" s="1"/>
  <c r="AK19" i="4"/>
  <c r="AO19" i="4" s="1"/>
  <c r="AP19" i="4" s="1"/>
  <c r="AQ19" i="3"/>
  <c r="AV19" i="3" s="1"/>
  <c r="AW19" i="3" s="1"/>
  <c r="AX19" i="3" s="1"/>
  <c r="J19" i="3"/>
  <c r="I19" i="4"/>
  <c r="M19" i="4" s="1"/>
  <c r="N19" i="4" s="1"/>
  <c r="P19" i="4" s="1"/>
  <c r="AA19" i="3"/>
  <c r="AF19" i="3" s="1"/>
  <c r="AG19" i="3" s="1"/>
  <c r="AH19" i="3" s="1"/>
  <c r="E21" i="9"/>
  <c r="AK23" i="4"/>
  <c r="AO23" i="4" s="1"/>
  <c r="AP23" i="4" s="1"/>
  <c r="W23" i="4"/>
  <c r="AA23" i="4" s="1"/>
  <c r="AB23" i="4" s="1"/>
  <c r="AQ23" i="3"/>
  <c r="AV23" i="3" s="1"/>
  <c r="AW23" i="3" s="1"/>
  <c r="AX23" i="3" s="1"/>
  <c r="I23" i="4"/>
  <c r="M23" i="4" s="1"/>
  <c r="N23" i="4" s="1"/>
  <c r="P23" i="4" s="1"/>
  <c r="J23" i="3"/>
  <c r="AA23" i="3"/>
  <c r="AF23" i="3" s="1"/>
  <c r="AG23" i="3" s="1"/>
  <c r="AH23" i="3" s="1"/>
  <c r="E25" i="9"/>
  <c r="AK27" i="4"/>
  <c r="AO27" i="4" s="1"/>
  <c r="AP27" i="4" s="1"/>
  <c r="W27" i="4"/>
  <c r="AA27" i="4" s="1"/>
  <c r="AB27" i="4" s="1"/>
  <c r="AQ27" i="3"/>
  <c r="AV27" i="3" s="1"/>
  <c r="AW27" i="3" s="1"/>
  <c r="AX27" i="3" s="1"/>
  <c r="J27" i="3"/>
  <c r="AA27" i="3"/>
  <c r="AF27" i="3" s="1"/>
  <c r="AG27" i="3" s="1"/>
  <c r="AH27" i="3" s="1"/>
  <c r="I27" i="4"/>
  <c r="M27" i="4" s="1"/>
  <c r="N27" i="4" s="1"/>
  <c r="P27" i="4" s="1"/>
  <c r="E29" i="9"/>
  <c r="AK31" i="4"/>
  <c r="AO31" i="4" s="1"/>
  <c r="AP31" i="4" s="1"/>
  <c r="AQ31" i="3"/>
  <c r="AV31" i="3" s="1"/>
  <c r="AW31" i="3" s="1"/>
  <c r="AX31" i="3" s="1"/>
  <c r="I31" i="4"/>
  <c r="M31" i="4" s="1"/>
  <c r="N31" i="4" s="1"/>
  <c r="P31" i="4" s="1"/>
  <c r="W31" i="4"/>
  <c r="AA31" i="4" s="1"/>
  <c r="AB31" i="4" s="1"/>
  <c r="J31" i="3"/>
  <c r="AA31" i="3"/>
  <c r="AF31" i="3" s="1"/>
  <c r="AG31" i="3" s="1"/>
  <c r="AH31" i="3" s="1"/>
  <c r="E33" i="9"/>
  <c r="W35" i="4"/>
  <c r="AA35" i="4" s="1"/>
  <c r="AB35" i="4" s="1"/>
  <c r="AQ35" i="3"/>
  <c r="AV35" i="3" s="1"/>
  <c r="AW35" i="3" s="1"/>
  <c r="AX35" i="3" s="1"/>
  <c r="AK35" i="4"/>
  <c r="AO35" i="4" s="1"/>
  <c r="AP35" i="4" s="1"/>
  <c r="J35" i="3"/>
  <c r="AA35" i="3"/>
  <c r="AF35" i="3" s="1"/>
  <c r="AG35" i="3" s="1"/>
  <c r="AH35" i="3" s="1"/>
  <c r="I35" i="4"/>
  <c r="M35" i="4" s="1"/>
  <c r="N35" i="4" s="1"/>
  <c r="P35" i="4" s="1"/>
  <c r="E37" i="9"/>
  <c r="AK39" i="4"/>
  <c r="AO39" i="4" s="1"/>
  <c r="AP39" i="4" s="1"/>
  <c r="W39" i="4"/>
  <c r="AA39" i="4" s="1"/>
  <c r="AB39" i="4" s="1"/>
  <c r="AQ39" i="3"/>
  <c r="AV39" i="3" s="1"/>
  <c r="AW39" i="3" s="1"/>
  <c r="AX39" i="3" s="1"/>
  <c r="I39" i="4"/>
  <c r="M39" i="4" s="1"/>
  <c r="N39" i="4" s="1"/>
  <c r="P39" i="4" s="1"/>
  <c r="J39" i="3"/>
  <c r="AA39" i="3"/>
  <c r="AF39" i="3" s="1"/>
  <c r="AG39" i="3" s="1"/>
  <c r="AH39" i="3" s="1"/>
  <c r="E41" i="9"/>
  <c r="AK43" i="4"/>
  <c r="AO43" i="4" s="1"/>
  <c r="AP43" i="4" s="1"/>
  <c r="W43" i="4"/>
  <c r="AA43" i="4" s="1"/>
  <c r="AB43" i="4" s="1"/>
  <c r="AQ43" i="3"/>
  <c r="AV43" i="3" s="1"/>
  <c r="AW43" i="3" s="1"/>
  <c r="AX43" i="3" s="1"/>
  <c r="J43" i="3"/>
  <c r="AA43" i="3"/>
  <c r="AF43" i="3" s="1"/>
  <c r="AG43" i="3" s="1"/>
  <c r="AH43" i="3" s="1"/>
  <c r="I43" i="4"/>
  <c r="M43" i="4" s="1"/>
  <c r="N43" i="4" s="1"/>
  <c r="P43" i="4" s="1"/>
  <c r="E45" i="9"/>
  <c r="AK47" i="4"/>
  <c r="AO47" i="4" s="1"/>
  <c r="AP47" i="4" s="1"/>
  <c r="AQ47" i="3"/>
  <c r="AV47" i="3" s="1"/>
  <c r="AW47" i="3" s="1"/>
  <c r="AX47" i="3" s="1"/>
  <c r="I47" i="4"/>
  <c r="M47" i="4" s="1"/>
  <c r="N47" i="4" s="1"/>
  <c r="P47" i="4" s="1"/>
  <c r="J47" i="3"/>
  <c r="AA47" i="3"/>
  <c r="AF47" i="3" s="1"/>
  <c r="AG47" i="3" s="1"/>
  <c r="AH47" i="3" s="1"/>
  <c r="W47" i="4"/>
  <c r="AA47" i="4" s="1"/>
  <c r="AB47" i="4" s="1"/>
  <c r="E49" i="9"/>
  <c r="W51" i="4"/>
  <c r="AA51" i="4" s="1"/>
  <c r="AB51" i="4" s="1"/>
  <c r="AK51" i="4"/>
  <c r="AO51" i="4" s="1"/>
  <c r="AP51" i="4" s="1"/>
  <c r="AQ51" i="3"/>
  <c r="AV51" i="3" s="1"/>
  <c r="AW51" i="3" s="1"/>
  <c r="AX51" i="3" s="1"/>
  <c r="J51" i="3"/>
  <c r="I51" i="4"/>
  <c r="M51" i="4" s="1"/>
  <c r="N51" i="4" s="1"/>
  <c r="P51" i="4" s="1"/>
  <c r="AA51" i="3"/>
  <c r="AF51" i="3" s="1"/>
  <c r="AG51" i="3" s="1"/>
  <c r="AH51" i="3" s="1"/>
  <c r="E53" i="9"/>
  <c r="AK55" i="4"/>
  <c r="AO55" i="4" s="1"/>
  <c r="AP55" i="4" s="1"/>
  <c r="W55" i="4"/>
  <c r="AA55" i="4" s="1"/>
  <c r="AB55" i="4" s="1"/>
  <c r="AQ55" i="3"/>
  <c r="AV55" i="3" s="1"/>
  <c r="AW55" i="3" s="1"/>
  <c r="AX55" i="3" s="1"/>
  <c r="I55" i="4"/>
  <c r="M55" i="4" s="1"/>
  <c r="N55" i="4" s="1"/>
  <c r="P55" i="4" s="1"/>
  <c r="J55" i="3"/>
  <c r="AA55" i="3"/>
  <c r="AF55" i="3" s="1"/>
  <c r="AG55" i="3" s="1"/>
  <c r="AH55" i="3" s="1"/>
  <c r="E57" i="9"/>
  <c r="AK59" i="4"/>
  <c r="AO59" i="4" s="1"/>
  <c r="AP59" i="4" s="1"/>
  <c r="W59" i="4"/>
  <c r="AA59" i="4" s="1"/>
  <c r="AB59" i="4" s="1"/>
  <c r="AQ59" i="3"/>
  <c r="AV59" i="3" s="1"/>
  <c r="AW59" i="3" s="1"/>
  <c r="AX59" i="3" s="1"/>
  <c r="J59" i="3"/>
  <c r="AA59" i="3"/>
  <c r="AF59" i="3" s="1"/>
  <c r="AG59" i="3" s="1"/>
  <c r="AH59" i="3" s="1"/>
  <c r="I59" i="4"/>
  <c r="M59" i="4" s="1"/>
  <c r="N59" i="4" s="1"/>
  <c r="P59" i="4" s="1"/>
  <c r="E61" i="9"/>
  <c r="AK63" i="4"/>
  <c r="AO63" i="4" s="1"/>
  <c r="AP63" i="4" s="1"/>
  <c r="AQ63" i="3"/>
  <c r="AV63" i="3" s="1"/>
  <c r="AW63" i="3" s="1"/>
  <c r="AX63" i="3" s="1"/>
  <c r="I63" i="4"/>
  <c r="M63" i="4" s="1"/>
  <c r="N63" i="4" s="1"/>
  <c r="P63" i="4" s="1"/>
  <c r="W63" i="4"/>
  <c r="AA63" i="4" s="1"/>
  <c r="AB63" i="4" s="1"/>
  <c r="J63" i="3"/>
  <c r="AA63" i="3"/>
  <c r="AF63" i="3" s="1"/>
  <c r="AG63" i="3" s="1"/>
  <c r="AH63" i="3" s="1"/>
  <c r="E65" i="9"/>
  <c r="W67" i="4"/>
  <c r="AA67" i="4" s="1"/>
  <c r="AB67" i="4" s="1"/>
  <c r="AQ67" i="3"/>
  <c r="AV67" i="3" s="1"/>
  <c r="AW67" i="3" s="1"/>
  <c r="AX67" i="3" s="1"/>
  <c r="AK67" i="4"/>
  <c r="AO67" i="4" s="1"/>
  <c r="AP67" i="4" s="1"/>
  <c r="J67" i="3"/>
  <c r="I67" i="4"/>
  <c r="M67" i="4" s="1"/>
  <c r="N67" i="4" s="1"/>
  <c r="P67" i="4" s="1"/>
  <c r="AA67" i="3"/>
  <c r="AF67" i="3" s="1"/>
  <c r="AG67" i="3" s="1"/>
  <c r="AH67" i="3" s="1"/>
  <c r="E69" i="9"/>
  <c r="AK71" i="4"/>
  <c r="AO71" i="4" s="1"/>
  <c r="AP71" i="4" s="1"/>
  <c r="W71" i="4"/>
  <c r="AA71" i="4" s="1"/>
  <c r="AB71" i="4" s="1"/>
  <c r="AQ71" i="3"/>
  <c r="AV71" i="3" s="1"/>
  <c r="AW71" i="3" s="1"/>
  <c r="AX71" i="3" s="1"/>
  <c r="I71" i="4"/>
  <c r="M71" i="4" s="1"/>
  <c r="N71" i="4" s="1"/>
  <c r="P71" i="4" s="1"/>
  <c r="J71" i="3"/>
  <c r="AA71" i="3"/>
  <c r="AF71" i="3" s="1"/>
  <c r="AG71" i="3" s="1"/>
  <c r="AH71" i="3" s="1"/>
  <c r="E73" i="9"/>
  <c r="W75" i="4"/>
  <c r="AA75" i="4" s="1"/>
  <c r="AB75" i="4" s="1"/>
  <c r="AQ75" i="3"/>
  <c r="AV75" i="3" s="1"/>
  <c r="AW75" i="3" s="1"/>
  <c r="AX75" i="3" s="1"/>
  <c r="AK75" i="4"/>
  <c r="AO75" i="4" s="1"/>
  <c r="AP75" i="4" s="1"/>
  <c r="J75" i="3"/>
  <c r="AA75" i="3"/>
  <c r="AF75" i="3" s="1"/>
  <c r="AG75" i="3" s="1"/>
  <c r="AH75" i="3" s="1"/>
  <c r="I75" i="4"/>
  <c r="M75" i="4" s="1"/>
  <c r="N75" i="4" s="1"/>
  <c r="P75" i="4" s="1"/>
  <c r="E77" i="9"/>
  <c r="AK79" i="4"/>
  <c r="AO79" i="4" s="1"/>
  <c r="AP79" i="4" s="1"/>
  <c r="AQ79" i="3"/>
  <c r="AV79" i="3" s="1"/>
  <c r="AW79" i="3" s="1"/>
  <c r="AX79" i="3" s="1"/>
  <c r="I79" i="4"/>
  <c r="M79" i="4" s="1"/>
  <c r="N79" i="4" s="1"/>
  <c r="P79" i="4" s="1"/>
  <c r="W79" i="4"/>
  <c r="AA79" i="4" s="1"/>
  <c r="AB79" i="4" s="1"/>
  <c r="AA79" i="3"/>
  <c r="AF79" i="3" s="1"/>
  <c r="AG79" i="3" s="1"/>
  <c r="AH79" i="3" s="1"/>
  <c r="J79" i="3"/>
  <c r="E81" i="9"/>
  <c r="W83" i="4"/>
  <c r="AA83" i="4" s="1"/>
  <c r="AB83" i="4" s="1"/>
  <c r="AQ83" i="3"/>
  <c r="AV83" i="3" s="1"/>
  <c r="AW83" i="3" s="1"/>
  <c r="AX83" i="3" s="1"/>
  <c r="J83" i="3"/>
  <c r="AA83" i="3"/>
  <c r="AF83" i="3" s="1"/>
  <c r="AG83" i="3" s="1"/>
  <c r="AH83" i="3" s="1"/>
  <c r="I83" i="4"/>
  <c r="M83" i="4" s="1"/>
  <c r="N83" i="4" s="1"/>
  <c r="P83" i="4" s="1"/>
  <c r="AK83" i="4"/>
  <c r="AO83" i="4" s="1"/>
  <c r="AP83" i="4" s="1"/>
  <c r="E85" i="9"/>
  <c r="AK87" i="4"/>
  <c r="AO87" i="4" s="1"/>
  <c r="AP87" i="4" s="1"/>
  <c r="W87" i="4"/>
  <c r="AA87" i="4" s="1"/>
  <c r="AB87" i="4" s="1"/>
  <c r="AQ87" i="3"/>
  <c r="AV87" i="3" s="1"/>
  <c r="AW87" i="3" s="1"/>
  <c r="AX87" i="3" s="1"/>
  <c r="I87" i="4"/>
  <c r="M87" i="4" s="1"/>
  <c r="N87" i="4" s="1"/>
  <c r="P87" i="4" s="1"/>
  <c r="AA87" i="3"/>
  <c r="AF87" i="3" s="1"/>
  <c r="AG87" i="3" s="1"/>
  <c r="AH87" i="3" s="1"/>
  <c r="J87" i="3"/>
  <c r="E89" i="9"/>
  <c r="W91" i="4"/>
  <c r="AA91" i="4" s="1"/>
  <c r="AB91" i="4" s="1"/>
  <c r="AQ91" i="3"/>
  <c r="AV91" i="3" s="1"/>
  <c r="AW91" i="3" s="1"/>
  <c r="AX91" i="3" s="1"/>
  <c r="AK91" i="4"/>
  <c r="AO91" i="4" s="1"/>
  <c r="AP91" i="4" s="1"/>
  <c r="J91" i="3"/>
  <c r="AA91" i="3"/>
  <c r="AF91" i="3" s="1"/>
  <c r="AG91" i="3" s="1"/>
  <c r="AH91" i="3" s="1"/>
  <c r="I91" i="4"/>
  <c r="M91" i="4" s="1"/>
  <c r="N91" i="4" s="1"/>
  <c r="P91" i="4" s="1"/>
  <c r="E93" i="9"/>
  <c r="AK95" i="4"/>
  <c r="AO95" i="4" s="1"/>
  <c r="AP95" i="4" s="1"/>
  <c r="AQ95" i="3"/>
  <c r="AV95" i="3" s="1"/>
  <c r="AW95" i="3" s="1"/>
  <c r="AX95" i="3" s="1"/>
  <c r="I95" i="4"/>
  <c r="M95" i="4" s="1"/>
  <c r="N95" i="4" s="1"/>
  <c r="P95" i="4" s="1"/>
  <c r="W95" i="4"/>
  <c r="AA95" i="4" s="1"/>
  <c r="AB95" i="4" s="1"/>
  <c r="AA95" i="3"/>
  <c r="AF95" i="3" s="1"/>
  <c r="AG95" i="3" s="1"/>
  <c r="AH95" i="3" s="1"/>
  <c r="J95" i="3"/>
  <c r="E97" i="9"/>
  <c r="W99" i="4"/>
  <c r="AA99" i="4" s="1"/>
  <c r="AB99" i="4" s="1"/>
  <c r="AQ99" i="3"/>
  <c r="AV99" i="3" s="1"/>
  <c r="AW99" i="3" s="1"/>
  <c r="AX99" i="3" s="1"/>
  <c r="AK99" i="4"/>
  <c r="AO99" i="4" s="1"/>
  <c r="AP99" i="4" s="1"/>
  <c r="J99" i="3"/>
  <c r="I99" i="4"/>
  <c r="M99" i="4" s="1"/>
  <c r="N99" i="4" s="1"/>
  <c r="P99" i="4" s="1"/>
  <c r="AA99" i="3"/>
  <c r="AF99" i="3" s="1"/>
  <c r="AG99" i="3" s="1"/>
  <c r="AH99" i="3" s="1"/>
  <c r="E101" i="9"/>
  <c r="AK103" i="4"/>
  <c r="AO103" i="4" s="1"/>
  <c r="AP103" i="4" s="1"/>
  <c r="W103" i="4"/>
  <c r="AA103" i="4" s="1"/>
  <c r="AB103" i="4" s="1"/>
  <c r="AQ103" i="3"/>
  <c r="AV103" i="3" s="1"/>
  <c r="AW103" i="3" s="1"/>
  <c r="AX103" i="3" s="1"/>
  <c r="I103" i="4"/>
  <c r="M103" i="4" s="1"/>
  <c r="N103" i="4" s="1"/>
  <c r="P103" i="4" s="1"/>
  <c r="AA103" i="3"/>
  <c r="AF103" i="3" s="1"/>
  <c r="AG103" i="3" s="1"/>
  <c r="AH103" i="3" s="1"/>
  <c r="J103" i="3"/>
  <c r="E105" i="9"/>
  <c r="W107" i="4"/>
  <c r="AA107" i="4" s="1"/>
  <c r="AB107" i="4" s="1"/>
  <c r="AQ107" i="3"/>
  <c r="AV107" i="3" s="1"/>
  <c r="AW107" i="3" s="1"/>
  <c r="AX107" i="3" s="1"/>
  <c r="AK107" i="4"/>
  <c r="AO107" i="4" s="1"/>
  <c r="AP107" i="4" s="1"/>
  <c r="J107" i="3"/>
  <c r="AA107" i="3"/>
  <c r="AF107" i="3" s="1"/>
  <c r="AG107" i="3" s="1"/>
  <c r="AH107" i="3" s="1"/>
  <c r="I107" i="4"/>
  <c r="M107" i="4" s="1"/>
  <c r="N107" i="4" s="1"/>
  <c r="P107" i="4" s="1"/>
  <c r="E109" i="9"/>
  <c r="AK111" i="4"/>
  <c r="AO111" i="4" s="1"/>
  <c r="AP111" i="4" s="1"/>
  <c r="W111" i="4"/>
  <c r="AA111" i="4" s="1"/>
  <c r="AB111" i="4" s="1"/>
  <c r="AQ111" i="3"/>
  <c r="AV111" i="3" s="1"/>
  <c r="AW111" i="3" s="1"/>
  <c r="AX111" i="3" s="1"/>
  <c r="I111" i="4"/>
  <c r="M111" i="4" s="1"/>
  <c r="N111" i="4" s="1"/>
  <c r="P111" i="4" s="1"/>
  <c r="AA111" i="3"/>
  <c r="AF111" i="3" s="1"/>
  <c r="AG111" i="3" s="1"/>
  <c r="AH111" i="3" s="1"/>
  <c r="J111" i="3"/>
  <c r="E113" i="9"/>
  <c r="W115" i="4"/>
  <c r="AA115" i="4" s="1"/>
  <c r="AB115" i="4" s="1"/>
  <c r="AQ115" i="3"/>
  <c r="AV115" i="3" s="1"/>
  <c r="AW115" i="3" s="1"/>
  <c r="AX115" i="3" s="1"/>
  <c r="J115" i="3"/>
  <c r="AK115" i="4"/>
  <c r="AO115" i="4" s="1"/>
  <c r="AP115" i="4" s="1"/>
  <c r="I115" i="4"/>
  <c r="M115" i="4" s="1"/>
  <c r="N115" i="4" s="1"/>
  <c r="P115" i="4" s="1"/>
  <c r="AA115" i="3"/>
  <c r="AF115" i="3" s="1"/>
  <c r="AG115" i="3" s="1"/>
  <c r="AH115" i="3" s="1"/>
  <c r="E117" i="9"/>
  <c r="AK119" i="4"/>
  <c r="AO119" i="4" s="1"/>
  <c r="AP119" i="4" s="1"/>
  <c r="W119" i="4"/>
  <c r="AA119" i="4" s="1"/>
  <c r="AB119" i="4" s="1"/>
  <c r="AQ119" i="3"/>
  <c r="AV119" i="3" s="1"/>
  <c r="AW119" i="3" s="1"/>
  <c r="AX119" i="3" s="1"/>
  <c r="I119" i="4"/>
  <c r="M119" i="4" s="1"/>
  <c r="N119" i="4" s="1"/>
  <c r="P119" i="4" s="1"/>
  <c r="AA119" i="3"/>
  <c r="AF119" i="3" s="1"/>
  <c r="AG119" i="3" s="1"/>
  <c r="AH119" i="3" s="1"/>
  <c r="J119" i="3"/>
  <c r="E121" i="9"/>
  <c r="W123" i="4"/>
  <c r="AA123" i="4" s="1"/>
  <c r="AB123" i="4" s="1"/>
  <c r="AQ123" i="3"/>
  <c r="AV123" i="3" s="1"/>
  <c r="AW123" i="3" s="1"/>
  <c r="AX123" i="3" s="1"/>
  <c r="AK123" i="4"/>
  <c r="AO123" i="4" s="1"/>
  <c r="AP123" i="4" s="1"/>
  <c r="J123" i="3"/>
  <c r="AA123" i="3"/>
  <c r="AF123" i="3" s="1"/>
  <c r="AG123" i="3" s="1"/>
  <c r="AH123" i="3" s="1"/>
  <c r="I123" i="4"/>
  <c r="M123" i="4" s="1"/>
  <c r="N123" i="4" s="1"/>
  <c r="P123" i="4" s="1"/>
  <c r="E125" i="9"/>
  <c r="AK127" i="4"/>
  <c r="AO127" i="4" s="1"/>
  <c r="AP127" i="4" s="1"/>
  <c r="W127" i="4"/>
  <c r="AA127" i="4" s="1"/>
  <c r="AB127" i="4" s="1"/>
  <c r="AQ127" i="3"/>
  <c r="AV127" i="3" s="1"/>
  <c r="AW127" i="3" s="1"/>
  <c r="AX127" i="3" s="1"/>
  <c r="I127" i="4"/>
  <c r="M127" i="4" s="1"/>
  <c r="N127" i="4" s="1"/>
  <c r="P127" i="4" s="1"/>
  <c r="AA127" i="3"/>
  <c r="AF127" i="3" s="1"/>
  <c r="AG127" i="3" s="1"/>
  <c r="AH127" i="3" s="1"/>
  <c r="J127" i="3"/>
  <c r="E129" i="9"/>
  <c r="W131" i="4"/>
  <c r="AA131" i="4" s="1"/>
  <c r="AB131" i="4" s="1"/>
  <c r="AQ131" i="3"/>
  <c r="AV131" i="3" s="1"/>
  <c r="AW131" i="3" s="1"/>
  <c r="AX131" i="3" s="1"/>
  <c r="AK131" i="4"/>
  <c r="AO131" i="4" s="1"/>
  <c r="AP131" i="4" s="1"/>
  <c r="J131" i="3"/>
  <c r="AA131" i="3"/>
  <c r="AF131" i="3" s="1"/>
  <c r="AG131" i="3" s="1"/>
  <c r="AH131" i="3" s="1"/>
  <c r="I131" i="4"/>
  <c r="M131" i="4" s="1"/>
  <c r="N131" i="4" s="1"/>
  <c r="P131" i="4" s="1"/>
  <c r="E133" i="9"/>
  <c r="AK135" i="4"/>
  <c r="AO135" i="4" s="1"/>
  <c r="AP135" i="4" s="1"/>
  <c r="W135" i="4"/>
  <c r="AA135" i="4" s="1"/>
  <c r="AB135" i="4" s="1"/>
  <c r="AQ135" i="3"/>
  <c r="AV135" i="3" s="1"/>
  <c r="AW135" i="3" s="1"/>
  <c r="AX135" i="3" s="1"/>
  <c r="I135" i="4"/>
  <c r="M135" i="4" s="1"/>
  <c r="N135" i="4" s="1"/>
  <c r="P135" i="4" s="1"/>
  <c r="AA135" i="3"/>
  <c r="AF135" i="3" s="1"/>
  <c r="AG135" i="3" s="1"/>
  <c r="AH135" i="3" s="1"/>
  <c r="J135" i="3"/>
  <c r="E137" i="9"/>
  <c r="W139" i="4"/>
  <c r="AA139" i="4" s="1"/>
  <c r="AB139" i="4" s="1"/>
  <c r="AQ139" i="3"/>
  <c r="AV139" i="3" s="1"/>
  <c r="AW139" i="3" s="1"/>
  <c r="AX139" i="3" s="1"/>
  <c r="AK139" i="4"/>
  <c r="AO139" i="4" s="1"/>
  <c r="AP139" i="4" s="1"/>
  <c r="J139" i="3"/>
  <c r="AA139" i="3"/>
  <c r="AF139" i="3" s="1"/>
  <c r="AG139" i="3" s="1"/>
  <c r="AH139" i="3" s="1"/>
  <c r="I139" i="4"/>
  <c r="M139" i="4" s="1"/>
  <c r="N139" i="4" s="1"/>
  <c r="P139" i="4" s="1"/>
  <c r="E141" i="9"/>
  <c r="AK143" i="4"/>
  <c r="AO143" i="4" s="1"/>
  <c r="AP143" i="4" s="1"/>
  <c r="W143" i="4"/>
  <c r="AA143" i="4" s="1"/>
  <c r="AB143" i="4" s="1"/>
  <c r="AQ143" i="3"/>
  <c r="AV143" i="3" s="1"/>
  <c r="AW143" i="3" s="1"/>
  <c r="AX143" i="3" s="1"/>
  <c r="I143" i="4"/>
  <c r="M143" i="4" s="1"/>
  <c r="N143" i="4" s="1"/>
  <c r="P143" i="4" s="1"/>
  <c r="AA143" i="3"/>
  <c r="AF143" i="3" s="1"/>
  <c r="AG143" i="3" s="1"/>
  <c r="AH143" i="3" s="1"/>
  <c r="J143" i="3"/>
  <c r="E145" i="9"/>
  <c r="W147" i="4"/>
  <c r="AA147" i="4" s="1"/>
  <c r="AB147" i="4" s="1"/>
  <c r="AQ147" i="3"/>
  <c r="AV147" i="3" s="1"/>
  <c r="AW147" i="3" s="1"/>
  <c r="AX147" i="3" s="1"/>
  <c r="J147" i="3"/>
  <c r="I147" i="4"/>
  <c r="M147" i="4" s="1"/>
  <c r="N147" i="4" s="1"/>
  <c r="P147" i="4" s="1"/>
  <c r="AA147" i="3"/>
  <c r="AF147" i="3" s="1"/>
  <c r="AG147" i="3" s="1"/>
  <c r="AH147" i="3" s="1"/>
  <c r="AK147" i="4"/>
  <c r="AO147" i="4" s="1"/>
  <c r="AP147" i="4" s="1"/>
  <c r="E149" i="9"/>
  <c r="AK151" i="4"/>
  <c r="AO151" i="4" s="1"/>
  <c r="AP151" i="4" s="1"/>
  <c r="W151" i="4"/>
  <c r="AA151" i="4" s="1"/>
  <c r="AB151" i="4" s="1"/>
  <c r="AQ151" i="3"/>
  <c r="AV151" i="3" s="1"/>
  <c r="AW151" i="3" s="1"/>
  <c r="AX151" i="3" s="1"/>
  <c r="I151" i="4"/>
  <c r="M151" i="4" s="1"/>
  <c r="N151" i="4" s="1"/>
  <c r="P151" i="4" s="1"/>
  <c r="AA151" i="3"/>
  <c r="AF151" i="3" s="1"/>
  <c r="AG151" i="3" s="1"/>
  <c r="AH151" i="3" s="1"/>
  <c r="J151" i="3"/>
  <c r="E154" i="9"/>
  <c r="AK156" i="4"/>
  <c r="AO156" i="4" s="1"/>
  <c r="AP156" i="4" s="1"/>
  <c r="W156" i="4"/>
  <c r="AA156" i="4" s="1"/>
  <c r="AB156" i="4" s="1"/>
  <c r="AQ156" i="3"/>
  <c r="AV156" i="3" s="1"/>
  <c r="AW156" i="3" s="1"/>
  <c r="AX156" i="3" s="1"/>
  <c r="AA156" i="3"/>
  <c r="AF156" i="3" s="1"/>
  <c r="AG156" i="3" s="1"/>
  <c r="AH156" i="3" s="1"/>
  <c r="I156" i="4"/>
  <c r="M156" i="4" s="1"/>
  <c r="N156" i="4" s="1"/>
  <c r="P156" i="4" s="1"/>
  <c r="J156" i="3"/>
  <c r="AK170" i="4"/>
  <c r="AO170" i="4" s="1"/>
  <c r="AP170" i="4" s="1"/>
  <c r="W170" i="4"/>
  <c r="AA170" i="4" s="1"/>
  <c r="AB170" i="4" s="1"/>
  <c r="I170" i="4"/>
  <c r="M170" i="4" s="1"/>
  <c r="N170" i="4" s="1"/>
  <c r="P170" i="4" s="1"/>
  <c r="AQ170" i="3"/>
  <c r="AV170" i="3" s="1"/>
  <c r="AW170" i="3" s="1"/>
  <c r="AX170" i="3" s="1"/>
  <c r="AA170" i="3"/>
  <c r="AF170" i="3" s="1"/>
  <c r="AG170" i="3" s="1"/>
  <c r="AH170" i="3" s="1"/>
  <c r="J170" i="3"/>
  <c r="E168" i="9"/>
  <c r="E163" i="9"/>
  <c r="AK165" i="4"/>
  <c r="AO165" i="4" s="1"/>
  <c r="AP165" i="4" s="1"/>
  <c r="I165" i="4"/>
  <c r="M165" i="4" s="1"/>
  <c r="N165" i="4" s="1"/>
  <c r="P165" i="4" s="1"/>
  <c r="W165" i="4"/>
  <c r="AA165" i="4" s="1"/>
  <c r="AB165" i="4" s="1"/>
  <c r="J165" i="3"/>
  <c r="AQ165" i="3"/>
  <c r="AV165" i="3" s="1"/>
  <c r="AW165" i="3" s="1"/>
  <c r="AX165" i="3" s="1"/>
  <c r="AA165" i="3"/>
  <c r="AF165" i="3" s="1"/>
  <c r="AG165" i="3" s="1"/>
  <c r="AH165" i="3" s="1"/>
  <c r="E15" i="9"/>
  <c r="AK17" i="4"/>
  <c r="AO17" i="4" s="1"/>
  <c r="AP17" i="4" s="1"/>
  <c r="W17" i="4"/>
  <c r="AA17" i="4" s="1"/>
  <c r="AB17" i="4" s="1"/>
  <c r="I17" i="4"/>
  <c r="M17" i="4" s="1"/>
  <c r="N17" i="4" s="1"/>
  <c r="P17" i="4" s="1"/>
  <c r="AQ17" i="3"/>
  <c r="AV17" i="3" s="1"/>
  <c r="AW17" i="3" s="1"/>
  <c r="AX17" i="3" s="1"/>
  <c r="J17" i="3"/>
  <c r="AA17" i="3"/>
  <c r="AF17" i="3" s="1"/>
  <c r="AG17" i="3" s="1"/>
  <c r="AH17" i="3" s="1"/>
  <c r="E23" i="9"/>
  <c r="AK25" i="4"/>
  <c r="AO25" i="4" s="1"/>
  <c r="AP25" i="4" s="1"/>
  <c r="W25" i="4"/>
  <c r="AA25" i="4" s="1"/>
  <c r="AB25" i="4" s="1"/>
  <c r="I25" i="4"/>
  <c r="M25" i="4" s="1"/>
  <c r="N25" i="4" s="1"/>
  <c r="P25" i="4" s="1"/>
  <c r="AQ25" i="3"/>
  <c r="AV25" i="3" s="1"/>
  <c r="AW25" i="3" s="1"/>
  <c r="AX25" i="3" s="1"/>
  <c r="J25" i="3"/>
  <c r="AA25" i="3"/>
  <c r="AF25" i="3" s="1"/>
  <c r="AG25" i="3" s="1"/>
  <c r="AH25" i="3" s="1"/>
  <c r="E31" i="9"/>
  <c r="AK33" i="4"/>
  <c r="AO33" i="4" s="1"/>
  <c r="AP33" i="4" s="1"/>
  <c r="W33" i="4"/>
  <c r="AA33" i="4" s="1"/>
  <c r="AB33" i="4" s="1"/>
  <c r="I33" i="4"/>
  <c r="M33" i="4" s="1"/>
  <c r="N33" i="4" s="1"/>
  <c r="P33" i="4" s="1"/>
  <c r="AQ33" i="3"/>
  <c r="AV33" i="3" s="1"/>
  <c r="AW33" i="3" s="1"/>
  <c r="AX33" i="3" s="1"/>
  <c r="J33" i="3"/>
  <c r="AA33" i="3"/>
  <c r="AF33" i="3" s="1"/>
  <c r="AG33" i="3" s="1"/>
  <c r="AH33" i="3" s="1"/>
  <c r="E39" i="9"/>
  <c r="AK41" i="4"/>
  <c r="AO41" i="4" s="1"/>
  <c r="AP41" i="4" s="1"/>
  <c r="W41" i="4"/>
  <c r="AA41" i="4" s="1"/>
  <c r="AB41" i="4" s="1"/>
  <c r="I41" i="4"/>
  <c r="M41" i="4" s="1"/>
  <c r="N41" i="4" s="1"/>
  <c r="P41" i="4" s="1"/>
  <c r="AQ41" i="3"/>
  <c r="AV41" i="3" s="1"/>
  <c r="AW41" i="3" s="1"/>
  <c r="AX41" i="3" s="1"/>
  <c r="J41" i="3"/>
  <c r="AA41" i="3"/>
  <c r="AF41" i="3" s="1"/>
  <c r="AG41" i="3" s="1"/>
  <c r="AH41" i="3" s="1"/>
  <c r="E47" i="9"/>
  <c r="AK49" i="4"/>
  <c r="AO49" i="4" s="1"/>
  <c r="AP49" i="4" s="1"/>
  <c r="W49" i="4"/>
  <c r="AA49" i="4" s="1"/>
  <c r="AB49" i="4" s="1"/>
  <c r="I49" i="4"/>
  <c r="M49" i="4" s="1"/>
  <c r="N49" i="4" s="1"/>
  <c r="P49" i="4" s="1"/>
  <c r="AQ49" i="3"/>
  <c r="AV49" i="3" s="1"/>
  <c r="AW49" i="3" s="1"/>
  <c r="AX49" i="3" s="1"/>
  <c r="J49" i="3"/>
  <c r="AA49" i="3"/>
  <c r="AF49" i="3" s="1"/>
  <c r="AG49" i="3" s="1"/>
  <c r="AH49" i="3" s="1"/>
  <c r="E55" i="9"/>
  <c r="AK57" i="4"/>
  <c r="AO57" i="4" s="1"/>
  <c r="AP57" i="4" s="1"/>
  <c r="W57" i="4"/>
  <c r="AA57" i="4" s="1"/>
  <c r="AB57" i="4" s="1"/>
  <c r="I57" i="4"/>
  <c r="M57" i="4" s="1"/>
  <c r="N57" i="4" s="1"/>
  <c r="P57" i="4" s="1"/>
  <c r="AQ57" i="3"/>
  <c r="AV57" i="3" s="1"/>
  <c r="AW57" i="3" s="1"/>
  <c r="AX57" i="3" s="1"/>
  <c r="J57" i="3"/>
  <c r="AA57" i="3"/>
  <c r="AF57" i="3" s="1"/>
  <c r="AG57" i="3" s="1"/>
  <c r="AH57" i="3" s="1"/>
  <c r="E63" i="9"/>
  <c r="AK65" i="4"/>
  <c r="AO65" i="4" s="1"/>
  <c r="AP65" i="4" s="1"/>
  <c r="W65" i="4"/>
  <c r="AA65" i="4" s="1"/>
  <c r="AB65" i="4" s="1"/>
  <c r="I65" i="4"/>
  <c r="M65" i="4" s="1"/>
  <c r="N65" i="4" s="1"/>
  <c r="P65" i="4" s="1"/>
  <c r="AQ65" i="3"/>
  <c r="AV65" i="3" s="1"/>
  <c r="AW65" i="3" s="1"/>
  <c r="AX65" i="3" s="1"/>
  <c r="J65" i="3"/>
  <c r="AA65" i="3"/>
  <c r="AF65" i="3" s="1"/>
  <c r="AG65" i="3" s="1"/>
  <c r="AH65" i="3" s="1"/>
  <c r="E71" i="9"/>
  <c r="AK73" i="4"/>
  <c r="AO73" i="4" s="1"/>
  <c r="AP73" i="4" s="1"/>
  <c r="W73" i="4"/>
  <c r="AA73" i="4" s="1"/>
  <c r="AB73" i="4" s="1"/>
  <c r="I73" i="4"/>
  <c r="M73" i="4" s="1"/>
  <c r="N73" i="4" s="1"/>
  <c r="P73" i="4" s="1"/>
  <c r="AQ73" i="3"/>
  <c r="AV73" i="3" s="1"/>
  <c r="AW73" i="3" s="1"/>
  <c r="AX73" i="3" s="1"/>
  <c r="J73" i="3"/>
  <c r="AA73" i="3"/>
  <c r="AF73" i="3" s="1"/>
  <c r="AG73" i="3" s="1"/>
  <c r="AH73" i="3" s="1"/>
  <c r="E75" i="9"/>
  <c r="AK77" i="4"/>
  <c r="AO77" i="4" s="1"/>
  <c r="AP77" i="4" s="1"/>
  <c r="W77" i="4"/>
  <c r="AA77" i="4" s="1"/>
  <c r="AB77" i="4" s="1"/>
  <c r="I77" i="4"/>
  <c r="M77" i="4" s="1"/>
  <c r="N77" i="4" s="1"/>
  <c r="P77" i="4" s="1"/>
  <c r="AQ77" i="3"/>
  <c r="AV77" i="3" s="1"/>
  <c r="AW77" i="3" s="1"/>
  <c r="AX77" i="3" s="1"/>
  <c r="J77" i="3"/>
  <c r="AA77" i="3"/>
  <c r="AF77" i="3" s="1"/>
  <c r="AG77" i="3" s="1"/>
  <c r="AH77" i="3" s="1"/>
  <c r="E83" i="9"/>
  <c r="AK85" i="4"/>
  <c r="AO85" i="4" s="1"/>
  <c r="AP85" i="4" s="1"/>
  <c r="W85" i="4"/>
  <c r="AA85" i="4" s="1"/>
  <c r="AB85" i="4" s="1"/>
  <c r="I85" i="4"/>
  <c r="M85" i="4" s="1"/>
  <c r="N85" i="4" s="1"/>
  <c r="P85" i="4" s="1"/>
  <c r="AQ85" i="3"/>
  <c r="AV85" i="3" s="1"/>
  <c r="AW85" i="3" s="1"/>
  <c r="AX85" i="3" s="1"/>
  <c r="J85" i="3"/>
  <c r="AA85" i="3"/>
  <c r="AF85" i="3" s="1"/>
  <c r="AG85" i="3" s="1"/>
  <c r="AH85" i="3" s="1"/>
  <c r="E91" i="9"/>
  <c r="AK93" i="4"/>
  <c r="AO93" i="4" s="1"/>
  <c r="AP93" i="4" s="1"/>
  <c r="W93" i="4"/>
  <c r="AA93" i="4" s="1"/>
  <c r="AB93" i="4" s="1"/>
  <c r="I93" i="4"/>
  <c r="M93" i="4" s="1"/>
  <c r="N93" i="4" s="1"/>
  <c r="P93" i="4" s="1"/>
  <c r="AQ93" i="3"/>
  <c r="AV93" i="3" s="1"/>
  <c r="AW93" i="3" s="1"/>
  <c r="AX93" i="3" s="1"/>
  <c r="J93" i="3"/>
  <c r="AA93" i="3"/>
  <c r="AF93" i="3" s="1"/>
  <c r="AG93" i="3" s="1"/>
  <c r="AH93" i="3" s="1"/>
  <c r="E99" i="9"/>
  <c r="AK101" i="4"/>
  <c r="AO101" i="4" s="1"/>
  <c r="AP101" i="4" s="1"/>
  <c r="I101" i="4"/>
  <c r="M101" i="4" s="1"/>
  <c r="N101" i="4" s="1"/>
  <c r="P101" i="4" s="1"/>
  <c r="AQ101" i="3"/>
  <c r="AV101" i="3" s="1"/>
  <c r="AW101" i="3" s="1"/>
  <c r="AX101" i="3" s="1"/>
  <c r="W101" i="4"/>
  <c r="AA101" i="4" s="1"/>
  <c r="AB101" i="4" s="1"/>
  <c r="J101" i="3"/>
  <c r="AA101" i="3"/>
  <c r="AF101" i="3" s="1"/>
  <c r="AG101" i="3" s="1"/>
  <c r="AH101" i="3" s="1"/>
  <c r="E107" i="9"/>
  <c r="AK109" i="4"/>
  <c r="AO109" i="4" s="1"/>
  <c r="AP109" i="4" s="1"/>
  <c r="I109" i="4"/>
  <c r="M109" i="4" s="1"/>
  <c r="N109" i="4" s="1"/>
  <c r="P109" i="4" s="1"/>
  <c r="AQ109" i="3"/>
  <c r="AV109" i="3" s="1"/>
  <c r="AW109" i="3" s="1"/>
  <c r="AX109" i="3" s="1"/>
  <c r="W109" i="4"/>
  <c r="AA109" i="4" s="1"/>
  <c r="AB109" i="4" s="1"/>
  <c r="J109" i="3"/>
  <c r="AA109" i="3"/>
  <c r="AF109" i="3" s="1"/>
  <c r="AG109" i="3" s="1"/>
  <c r="AH109" i="3" s="1"/>
  <c r="E115" i="9"/>
  <c r="AK117" i="4"/>
  <c r="AO117" i="4" s="1"/>
  <c r="AP117" i="4" s="1"/>
  <c r="I117" i="4"/>
  <c r="M117" i="4" s="1"/>
  <c r="N117" i="4" s="1"/>
  <c r="P117" i="4" s="1"/>
  <c r="AQ117" i="3"/>
  <c r="AV117" i="3" s="1"/>
  <c r="AW117" i="3" s="1"/>
  <c r="AX117" i="3" s="1"/>
  <c r="W117" i="4"/>
  <c r="AA117" i="4" s="1"/>
  <c r="AB117" i="4" s="1"/>
  <c r="J117" i="3"/>
  <c r="AA117" i="3"/>
  <c r="AF117" i="3" s="1"/>
  <c r="AG117" i="3" s="1"/>
  <c r="AH117" i="3" s="1"/>
  <c r="E123" i="9"/>
  <c r="AK125" i="4"/>
  <c r="AO125" i="4" s="1"/>
  <c r="AP125" i="4" s="1"/>
  <c r="I125" i="4"/>
  <c r="M125" i="4" s="1"/>
  <c r="N125" i="4" s="1"/>
  <c r="P125" i="4" s="1"/>
  <c r="AQ125" i="3"/>
  <c r="AV125" i="3" s="1"/>
  <c r="AW125" i="3" s="1"/>
  <c r="AX125" i="3" s="1"/>
  <c r="W125" i="4"/>
  <c r="AA125" i="4" s="1"/>
  <c r="AB125" i="4" s="1"/>
  <c r="J125" i="3"/>
  <c r="AA125" i="3"/>
  <c r="AF125" i="3" s="1"/>
  <c r="AG125" i="3" s="1"/>
  <c r="AH125" i="3" s="1"/>
  <c r="E131" i="9"/>
  <c r="AK133" i="4"/>
  <c r="AO133" i="4" s="1"/>
  <c r="AP133" i="4" s="1"/>
  <c r="I133" i="4"/>
  <c r="M133" i="4" s="1"/>
  <c r="N133" i="4" s="1"/>
  <c r="P133" i="4" s="1"/>
  <c r="AQ133" i="3"/>
  <c r="AV133" i="3" s="1"/>
  <c r="AW133" i="3" s="1"/>
  <c r="AX133" i="3" s="1"/>
  <c r="W133" i="4"/>
  <c r="AA133" i="4" s="1"/>
  <c r="AB133" i="4" s="1"/>
  <c r="J133" i="3"/>
  <c r="AA133" i="3"/>
  <c r="AF133" i="3" s="1"/>
  <c r="AG133" i="3" s="1"/>
  <c r="AH133" i="3" s="1"/>
  <c r="E139" i="9"/>
  <c r="AK141" i="4"/>
  <c r="AO141" i="4" s="1"/>
  <c r="AP141" i="4" s="1"/>
  <c r="I141" i="4"/>
  <c r="M141" i="4" s="1"/>
  <c r="N141" i="4" s="1"/>
  <c r="P141" i="4" s="1"/>
  <c r="AQ141" i="3"/>
  <c r="AV141" i="3" s="1"/>
  <c r="AW141" i="3" s="1"/>
  <c r="AX141" i="3" s="1"/>
  <c r="W141" i="4"/>
  <c r="AA141" i="4" s="1"/>
  <c r="AB141" i="4" s="1"/>
  <c r="J141" i="3"/>
  <c r="AA141" i="3"/>
  <c r="AF141" i="3" s="1"/>
  <c r="AG141" i="3" s="1"/>
  <c r="AH141" i="3" s="1"/>
  <c r="E147" i="9"/>
  <c r="AK149" i="4"/>
  <c r="AO149" i="4" s="1"/>
  <c r="AP149" i="4" s="1"/>
  <c r="I149" i="4"/>
  <c r="M149" i="4" s="1"/>
  <c r="N149" i="4" s="1"/>
  <c r="P149" i="4" s="1"/>
  <c r="AQ149" i="3"/>
  <c r="AV149" i="3" s="1"/>
  <c r="AW149" i="3" s="1"/>
  <c r="AX149" i="3" s="1"/>
  <c r="W149" i="4"/>
  <c r="AA149" i="4" s="1"/>
  <c r="AB149" i="4" s="1"/>
  <c r="J149" i="3"/>
  <c r="AA149" i="3"/>
  <c r="AF149" i="3" s="1"/>
  <c r="AG149" i="3" s="1"/>
  <c r="AH149" i="3" s="1"/>
  <c r="AK154" i="4"/>
  <c r="AO154" i="4" s="1"/>
  <c r="AP154" i="4" s="1"/>
  <c r="W154" i="4"/>
  <c r="AA154" i="4" s="1"/>
  <c r="AB154" i="4" s="1"/>
  <c r="I154" i="4"/>
  <c r="M154" i="4" s="1"/>
  <c r="N154" i="4" s="1"/>
  <c r="P154" i="4" s="1"/>
  <c r="AQ154" i="3"/>
  <c r="AV154" i="3" s="1"/>
  <c r="AW154" i="3" s="1"/>
  <c r="AX154" i="3" s="1"/>
  <c r="AA154" i="3"/>
  <c r="AF154" i="3" s="1"/>
  <c r="AG154" i="3" s="1"/>
  <c r="AH154" i="3" s="1"/>
  <c r="J154" i="3"/>
  <c r="E152" i="9"/>
  <c r="E159" i="9"/>
  <c r="AK161" i="4"/>
  <c r="AO161" i="4" s="1"/>
  <c r="AP161" i="4" s="1"/>
  <c r="I161" i="4"/>
  <c r="M161" i="4" s="1"/>
  <c r="N161" i="4" s="1"/>
  <c r="P161" i="4" s="1"/>
  <c r="J161" i="3"/>
  <c r="W161" i="4"/>
  <c r="AA161" i="4" s="1"/>
  <c r="AB161" i="4" s="1"/>
  <c r="AQ161" i="3"/>
  <c r="AV161" i="3" s="1"/>
  <c r="AW161" i="3" s="1"/>
  <c r="AX161" i="3" s="1"/>
  <c r="AA161" i="3"/>
  <c r="AF161" i="3" s="1"/>
  <c r="AG161" i="3" s="1"/>
  <c r="AH161" i="3" s="1"/>
  <c r="E155" i="9"/>
  <c r="AK157" i="4"/>
  <c r="AO157" i="4" s="1"/>
  <c r="AP157" i="4" s="1"/>
  <c r="I157" i="4"/>
  <c r="M157" i="4" s="1"/>
  <c r="N157" i="4" s="1"/>
  <c r="P157" i="4" s="1"/>
  <c r="W157" i="4"/>
  <c r="AA157" i="4" s="1"/>
  <c r="AB157" i="4" s="1"/>
  <c r="J157" i="3"/>
  <c r="AQ157" i="3"/>
  <c r="AV157" i="3" s="1"/>
  <c r="AW157" i="3" s="1"/>
  <c r="AX157" i="3" s="1"/>
  <c r="AA157" i="3"/>
  <c r="AF157" i="3" s="1"/>
  <c r="AG157" i="3" s="1"/>
  <c r="AH157" i="3" s="1"/>
  <c r="AK22" i="4"/>
  <c r="AO22" i="4" s="1"/>
  <c r="AP22" i="4" s="1"/>
  <c r="W22" i="4"/>
  <c r="AA22" i="4" s="1"/>
  <c r="AB22" i="4" s="1"/>
  <c r="I22" i="4"/>
  <c r="M22" i="4" s="1"/>
  <c r="N22" i="4" s="1"/>
  <c r="P22" i="4" s="1"/>
  <c r="AA22" i="3"/>
  <c r="AF22" i="3" s="1"/>
  <c r="AG22" i="3" s="1"/>
  <c r="AH22" i="3" s="1"/>
  <c r="AQ22" i="3"/>
  <c r="AV22" i="3" s="1"/>
  <c r="AW22" i="3" s="1"/>
  <c r="AX22" i="3" s="1"/>
  <c r="J22" i="3"/>
  <c r="E20" i="9"/>
  <c r="AK30" i="4"/>
  <c r="AO30" i="4" s="1"/>
  <c r="AP30" i="4" s="1"/>
  <c r="W30" i="4"/>
  <c r="AA30" i="4" s="1"/>
  <c r="AB30" i="4" s="1"/>
  <c r="I30" i="4"/>
  <c r="M30" i="4" s="1"/>
  <c r="N30" i="4" s="1"/>
  <c r="P30" i="4" s="1"/>
  <c r="AA30" i="3"/>
  <c r="AF30" i="3" s="1"/>
  <c r="AG30" i="3" s="1"/>
  <c r="AH30" i="3" s="1"/>
  <c r="AQ30" i="3"/>
  <c r="AV30" i="3" s="1"/>
  <c r="AW30" i="3" s="1"/>
  <c r="AX30" i="3" s="1"/>
  <c r="J30" i="3"/>
  <c r="E28" i="9"/>
  <c r="AK42" i="4"/>
  <c r="AO42" i="4" s="1"/>
  <c r="AP42" i="4" s="1"/>
  <c r="W42" i="4"/>
  <c r="AA42" i="4" s="1"/>
  <c r="AB42" i="4" s="1"/>
  <c r="I42" i="4"/>
  <c r="M42" i="4" s="1"/>
  <c r="N42" i="4" s="1"/>
  <c r="P42" i="4" s="1"/>
  <c r="AA42" i="3"/>
  <c r="AF42" i="3" s="1"/>
  <c r="AG42" i="3" s="1"/>
  <c r="AH42" i="3" s="1"/>
  <c r="AQ42" i="3"/>
  <c r="AV42" i="3" s="1"/>
  <c r="AW42" i="3" s="1"/>
  <c r="AX42" i="3" s="1"/>
  <c r="J42" i="3"/>
  <c r="E40" i="9"/>
  <c r="AK46" i="4"/>
  <c r="AO46" i="4" s="1"/>
  <c r="AP46" i="4" s="1"/>
  <c r="W46" i="4"/>
  <c r="AA46" i="4" s="1"/>
  <c r="AB46" i="4" s="1"/>
  <c r="I46" i="4"/>
  <c r="M46" i="4" s="1"/>
  <c r="N46" i="4" s="1"/>
  <c r="P46" i="4" s="1"/>
  <c r="AA46" i="3"/>
  <c r="AF46" i="3" s="1"/>
  <c r="AG46" i="3" s="1"/>
  <c r="AH46" i="3" s="1"/>
  <c r="AQ46" i="3"/>
  <c r="AV46" i="3" s="1"/>
  <c r="AW46" i="3" s="1"/>
  <c r="AX46" i="3" s="1"/>
  <c r="J46" i="3"/>
  <c r="E44" i="9"/>
  <c r="AK54" i="4"/>
  <c r="AO54" i="4" s="1"/>
  <c r="AP54" i="4" s="1"/>
  <c r="W54" i="4"/>
  <c r="AA54" i="4" s="1"/>
  <c r="AB54" i="4" s="1"/>
  <c r="I54" i="4"/>
  <c r="M54" i="4" s="1"/>
  <c r="N54" i="4" s="1"/>
  <c r="P54" i="4" s="1"/>
  <c r="AA54" i="3"/>
  <c r="AF54" i="3" s="1"/>
  <c r="AG54" i="3" s="1"/>
  <c r="AH54" i="3" s="1"/>
  <c r="AQ54" i="3"/>
  <c r="AV54" i="3" s="1"/>
  <c r="AW54" i="3" s="1"/>
  <c r="AX54" i="3" s="1"/>
  <c r="J54" i="3"/>
  <c r="E52" i="9"/>
  <c r="AK62" i="4"/>
  <c r="AO62" i="4" s="1"/>
  <c r="AP62" i="4" s="1"/>
  <c r="W62" i="4"/>
  <c r="AA62" i="4" s="1"/>
  <c r="AB62" i="4" s="1"/>
  <c r="I62" i="4"/>
  <c r="M62" i="4" s="1"/>
  <c r="N62" i="4" s="1"/>
  <c r="P62" i="4" s="1"/>
  <c r="AA62" i="3"/>
  <c r="AF62" i="3" s="1"/>
  <c r="AG62" i="3" s="1"/>
  <c r="AH62" i="3" s="1"/>
  <c r="AQ62" i="3"/>
  <c r="AV62" i="3" s="1"/>
  <c r="AW62" i="3" s="1"/>
  <c r="AX62" i="3" s="1"/>
  <c r="J62" i="3"/>
  <c r="E60" i="9"/>
  <c r="AK70" i="4"/>
  <c r="AO70" i="4" s="1"/>
  <c r="AP70" i="4" s="1"/>
  <c r="W70" i="4"/>
  <c r="AA70" i="4" s="1"/>
  <c r="AB70" i="4" s="1"/>
  <c r="I70" i="4"/>
  <c r="M70" i="4" s="1"/>
  <c r="N70" i="4" s="1"/>
  <c r="P70" i="4" s="1"/>
  <c r="AA70" i="3"/>
  <c r="AF70" i="3" s="1"/>
  <c r="AG70" i="3" s="1"/>
  <c r="AH70" i="3" s="1"/>
  <c r="AQ70" i="3"/>
  <c r="AV70" i="3" s="1"/>
  <c r="AW70" i="3" s="1"/>
  <c r="AX70" i="3" s="1"/>
  <c r="J70" i="3"/>
  <c r="E68" i="9"/>
  <c r="AK78" i="4"/>
  <c r="AO78" i="4" s="1"/>
  <c r="AP78" i="4" s="1"/>
  <c r="W78" i="4"/>
  <c r="AA78" i="4" s="1"/>
  <c r="AB78" i="4" s="1"/>
  <c r="I78" i="4"/>
  <c r="M78" i="4" s="1"/>
  <c r="N78" i="4" s="1"/>
  <c r="P78" i="4" s="1"/>
  <c r="AA78" i="3"/>
  <c r="AF78" i="3" s="1"/>
  <c r="AG78" i="3" s="1"/>
  <c r="AH78" i="3" s="1"/>
  <c r="AQ78" i="3"/>
  <c r="AV78" i="3" s="1"/>
  <c r="AW78" i="3" s="1"/>
  <c r="AX78" i="3" s="1"/>
  <c r="J78" i="3"/>
  <c r="E76" i="9"/>
  <c r="AK86" i="4"/>
  <c r="AO86" i="4" s="1"/>
  <c r="AP86" i="4" s="1"/>
  <c r="W86" i="4"/>
  <c r="AA86" i="4" s="1"/>
  <c r="AB86" i="4" s="1"/>
  <c r="I86" i="4"/>
  <c r="M86" i="4" s="1"/>
  <c r="N86" i="4" s="1"/>
  <c r="P86" i="4" s="1"/>
  <c r="AA86" i="3"/>
  <c r="AF86" i="3" s="1"/>
  <c r="AG86" i="3" s="1"/>
  <c r="AH86" i="3" s="1"/>
  <c r="AQ86" i="3"/>
  <c r="AV86" i="3" s="1"/>
  <c r="AW86" i="3" s="1"/>
  <c r="AX86" i="3" s="1"/>
  <c r="J86" i="3"/>
  <c r="E84" i="9"/>
  <c r="AK94" i="4"/>
  <c r="AO94" i="4" s="1"/>
  <c r="AP94" i="4" s="1"/>
  <c r="W94" i="4"/>
  <c r="AA94" i="4" s="1"/>
  <c r="AB94" i="4" s="1"/>
  <c r="I94" i="4"/>
  <c r="M94" i="4" s="1"/>
  <c r="N94" i="4" s="1"/>
  <c r="P94" i="4" s="1"/>
  <c r="AA94" i="3"/>
  <c r="AF94" i="3" s="1"/>
  <c r="AG94" i="3" s="1"/>
  <c r="AH94" i="3" s="1"/>
  <c r="AQ94" i="3"/>
  <c r="AV94" i="3" s="1"/>
  <c r="AW94" i="3" s="1"/>
  <c r="AX94" i="3" s="1"/>
  <c r="J94" i="3"/>
  <c r="E92" i="9"/>
  <c r="AK102" i="4"/>
  <c r="AO102" i="4" s="1"/>
  <c r="AP102" i="4" s="1"/>
  <c r="W102" i="4"/>
  <c r="AA102" i="4" s="1"/>
  <c r="AB102" i="4" s="1"/>
  <c r="I102" i="4"/>
  <c r="M102" i="4" s="1"/>
  <c r="N102" i="4" s="1"/>
  <c r="P102" i="4" s="1"/>
  <c r="AA102" i="3"/>
  <c r="AF102" i="3" s="1"/>
  <c r="AG102" i="3" s="1"/>
  <c r="AH102" i="3" s="1"/>
  <c r="AQ102" i="3"/>
  <c r="AV102" i="3" s="1"/>
  <c r="AW102" i="3" s="1"/>
  <c r="AX102" i="3" s="1"/>
  <c r="J102" i="3"/>
  <c r="E100" i="9"/>
  <c r="AK110" i="4"/>
  <c r="AO110" i="4" s="1"/>
  <c r="AP110" i="4" s="1"/>
  <c r="W110" i="4"/>
  <c r="AA110" i="4" s="1"/>
  <c r="AB110" i="4" s="1"/>
  <c r="I110" i="4"/>
  <c r="M110" i="4" s="1"/>
  <c r="N110" i="4" s="1"/>
  <c r="P110" i="4" s="1"/>
  <c r="AA110" i="3"/>
  <c r="AF110" i="3" s="1"/>
  <c r="AG110" i="3" s="1"/>
  <c r="AH110" i="3" s="1"/>
  <c r="AQ110" i="3"/>
  <c r="AV110" i="3" s="1"/>
  <c r="AW110" i="3" s="1"/>
  <c r="AX110" i="3" s="1"/>
  <c r="J110" i="3"/>
  <c r="E108" i="9"/>
  <c r="AK118" i="4"/>
  <c r="AO118" i="4" s="1"/>
  <c r="AP118" i="4" s="1"/>
  <c r="W118" i="4"/>
  <c r="AA118" i="4" s="1"/>
  <c r="AB118" i="4" s="1"/>
  <c r="I118" i="4"/>
  <c r="M118" i="4" s="1"/>
  <c r="N118" i="4" s="1"/>
  <c r="P118" i="4" s="1"/>
  <c r="AA118" i="3"/>
  <c r="AF118" i="3" s="1"/>
  <c r="AG118" i="3" s="1"/>
  <c r="AH118" i="3" s="1"/>
  <c r="AQ118" i="3"/>
  <c r="AV118" i="3" s="1"/>
  <c r="AW118" i="3" s="1"/>
  <c r="AX118" i="3" s="1"/>
  <c r="J118" i="3"/>
  <c r="E116" i="9"/>
  <c r="AK126" i="4"/>
  <c r="AO126" i="4" s="1"/>
  <c r="AP126" i="4" s="1"/>
  <c r="W126" i="4"/>
  <c r="AA126" i="4" s="1"/>
  <c r="AB126" i="4" s="1"/>
  <c r="I126" i="4"/>
  <c r="M126" i="4" s="1"/>
  <c r="N126" i="4" s="1"/>
  <c r="P126" i="4" s="1"/>
  <c r="AA126" i="3"/>
  <c r="AF126" i="3" s="1"/>
  <c r="AG126" i="3" s="1"/>
  <c r="AH126" i="3" s="1"/>
  <c r="AQ126" i="3"/>
  <c r="AV126" i="3" s="1"/>
  <c r="AW126" i="3" s="1"/>
  <c r="AX126" i="3" s="1"/>
  <c r="J126" i="3"/>
  <c r="E124" i="9"/>
  <c r="AK134" i="4"/>
  <c r="AO134" i="4" s="1"/>
  <c r="AP134" i="4" s="1"/>
  <c r="W134" i="4"/>
  <c r="AA134" i="4" s="1"/>
  <c r="AB134" i="4" s="1"/>
  <c r="I134" i="4"/>
  <c r="M134" i="4" s="1"/>
  <c r="N134" i="4" s="1"/>
  <c r="P134" i="4" s="1"/>
  <c r="AA134" i="3"/>
  <c r="AF134" i="3" s="1"/>
  <c r="AG134" i="3" s="1"/>
  <c r="AH134" i="3" s="1"/>
  <c r="AQ134" i="3"/>
  <c r="AV134" i="3" s="1"/>
  <c r="AW134" i="3" s="1"/>
  <c r="AX134" i="3" s="1"/>
  <c r="J134" i="3"/>
  <c r="E132" i="9"/>
  <c r="AK142" i="4"/>
  <c r="AO142" i="4" s="1"/>
  <c r="AP142" i="4" s="1"/>
  <c r="W142" i="4"/>
  <c r="AA142" i="4" s="1"/>
  <c r="AB142" i="4" s="1"/>
  <c r="I142" i="4"/>
  <c r="M142" i="4" s="1"/>
  <c r="N142" i="4" s="1"/>
  <c r="P142" i="4" s="1"/>
  <c r="AA142" i="3"/>
  <c r="AF142" i="3" s="1"/>
  <c r="AG142" i="3" s="1"/>
  <c r="AH142" i="3" s="1"/>
  <c r="AQ142" i="3"/>
  <c r="AV142" i="3" s="1"/>
  <c r="AW142" i="3" s="1"/>
  <c r="AX142" i="3" s="1"/>
  <c r="J142" i="3"/>
  <c r="E140" i="9"/>
  <c r="AK150" i="4"/>
  <c r="AO150" i="4" s="1"/>
  <c r="AP150" i="4" s="1"/>
  <c r="W150" i="4"/>
  <c r="AA150" i="4" s="1"/>
  <c r="AB150" i="4" s="1"/>
  <c r="I150" i="4"/>
  <c r="M150" i="4" s="1"/>
  <c r="N150" i="4" s="1"/>
  <c r="P150" i="4" s="1"/>
  <c r="AA150" i="3"/>
  <c r="AF150" i="3" s="1"/>
  <c r="AG150" i="3" s="1"/>
  <c r="AH150" i="3" s="1"/>
  <c r="AQ150" i="3"/>
  <c r="AV150" i="3" s="1"/>
  <c r="AW150" i="3" s="1"/>
  <c r="AX150" i="3" s="1"/>
  <c r="J150" i="3"/>
  <c r="E148" i="9"/>
  <c r="E153" i="9"/>
  <c r="W155" i="4"/>
  <c r="AA155" i="4" s="1"/>
  <c r="AB155" i="4" s="1"/>
  <c r="AK155" i="4"/>
  <c r="AO155" i="4" s="1"/>
  <c r="AP155" i="4" s="1"/>
  <c r="J155" i="3"/>
  <c r="AQ155" i="3"/>
  <c r="AV155" i="3" s="1"/>
  <c r="AW155" i="3" s="1"/>
  <c r="AX155" i="3" s="1"/>
  <c r="AA155" i="3"/>
  <c r="AF155" i="3" s="1"/>
  <c r="AG155" i="3" s="1"/>
  <c r="AH155" i="3" s="1"/>
  <c r="I155" i="4"/>
  <c r="M155" i="4" s="1"/>
  <c r="N155" i="4" s="1"/>
  <c r="P155" i="4" s="1"/>
  <c r="E151" i="9"/>
  <c r="AK153" i="4"/>
  <c r="AO153" i="4" s="1"/>
  <c r="AP153" i="4" s="1"/>
  <c r="I153" i="4"/>
  <c r="M153" i="4" s="1"/>
  <c r="N153" i="4" s="1"/>
  <c r="P153" i="4" s="1"/>
  <c r="W153" i="4"/>
  <c r="AA153" i="4" s="1"/>
  <c r="AB153" i="4" s="1"/>
  <c r="J153" i="3"/>
  <c r="AQ153" i="3"/>
  <c r="AV153" i="3" s="1"/>
  <c r="AW153" i="3" s="1"/>
  <c r="AX153" i="3" s="1"/>
  <c r="AA153" i="3"/>
  <c r="AF153" i="3" s="1"/>
  <c r="AG153" i="3" s="1"/>
  <c r="AH153" i="3" s="1"/>
  <c r="E161" i="9"/>
  <c r="W163" i="4"/>
  <c r="AA163" i="4" s="1"/>
  <c r="AB163" i="4" s="1"/>
  <c r="AK163" i="4"/>
  <c r="AO163" i="4" s="1"/>
  <c r="AP163" i="4" s="1"/>
  <c r="J163" i="3"/>
  <c r="AQ163" i="3"/>
  <c r="AV163" i="3" s="1"/>
  <c r="AW163" i="3" s="1"/>
  <c r="AX163" i="3" s="1"/>
  <c r="I163" i="4"/>
  <c r="M163" i="4" s="1"/>
  <c r="N163" i="4" s="1"/>
  <c r="P163" i="4" s="1"/>
  <c r="AA163" i="3"/>
  <c r="AF163" i="3" s="1"/>
  <c r="AG163" i="3" s="1"/>
  <c r="AH163" i="3" s="1"/>
  <c r="E169" i="9"/>
  <c r="W171" i="4"/>
  <c r="AA171" i="4" s="1"/>
  <c r="AB171" i="4" s="1"/>
  <c r="AK171" i="4"/>
  <c r="AO171" i="4" s="1"/>
  <c r="AP171" i="4" s="1"/>
  <c r="J171" i="3"/>
  <c r="AA171" i="3"/>
  <c r="AF171" i="3" s="1"/>
  <c r="AG171" i="3" s="1"/>
  <c r="AH171" i="3" s="1"/>
  <c r="AQ171" i="3"/>
  <c r="AV171" i="3" s="1"/>
  <c r="AW171" i="3" s="1"/>
  <c r="AX171" i="3" s="1"/>
  <c r="I171" i="4"/>
  <c r="M171" i="4" s="1"/>
  <c r="N171" i="4" s="1"/>
  <c r="P171" i="4" s="1"/>
  <c r="E165" i="9"/>
  <c r="AK167" i="4"/>
  <c r="AO167" i="4" s="1"/>
  <c r="AP167" i="4" s="1"/>
  <c r="W167" i="4"/>
  <c r="AA167" i="4" s="1"/>
  <c r="AB167" i="4" s="1"/>
  <c r="I167" i="4"/>
  <c r="M167" i="4" s="1"/>
  <c r="N167" i="4" s="1"/>
  <c r="P167" i="4" s="1"/>
  <c r="AQ167" i="3"/>
  <c r="AV167" i="3" s="1"/>
  <c r="AW167" i="3" s="1"/>
  <c r="AX167" i="3" s="1"/>
  <c r="AA167" i="3"/>
  <c r="AF167" i="3" s="1"/>
  <c r="AG167" i="3" s="1"/>
  <c r="AH167" i="3" s="1"/>
  <c r="J167" i="3"/>
  <c r="E18" i="9"/>
  <c r="AK20" i="4"/>
  <c r="AO20" i="4" s="1"/>
  <c r="AP20" i="4" s="1"/>
  <c r="W20" i="4"/>
  <c r="AA20" i="4" s="1"/>
  <c r="AB20" i="4" s="1"/>
  <c r="AA20" i="3"/>
  <c r="AF20" i="3" s="1"/>
  <c r="AG20" i="3" s="1"/>
  <c r="AH20" i="3" s="1"/>
  <c r="J20" i="3"/>
  <c r="I20" i="4"/>
  <c r="M20" i="4" s="1"/>
  <c r="N20" i="4" s="1"/>
  <c r="P20" i="4" s="1"/>
  <c r="AQ20" i="3"/>
  <c r="AV20" i="3" s="1"/>
  <c r="AW20" i="3" s="1"/>
  <c r="AX20" i="3" s="1"/>
  <c r="E22" i="9"/>
  <c r="AK24" i="4"/>
  <c r="AO24" i="4" s="1"/>
  <c r="AP24" i="4" s="1"/>
  <c r="W24" i="4"/>
  <c r="AA24" i="4" s="1"/>
  <c r="AB24" i="4" s="1"/>
  <c r="AQ24" i="3"/>
  <c r="AV24" i="3" s="1"/>
  <c r="AW24" i="3" s="1"/>
  <c r="AX24" i="3" s="1"/>
  <c r="AA24" i="3"/>
  <c r="AF24" i="3" s="1"/>
  <c r="AG24" i="3" s="1"/>
  <c r="AH24" i="3" s="1"/>
  <c r="I24" i="4"/>
  <c r="M24" i="4" s="1"/>
  <c r="N24" i="4" s="1"/>
  <c r="P24" i="4" s="1"/>
  <c r="J24" i="3"/>
  <c r="E26" i="9"/>
  <c r="AK28" i="4"/>
  <c r="AO28" i="4" s="1"/>
  <c r="AP28" i="4" s="1"/>
  <c r="W28" i="4"/>
  <c r="AA28" i="4" s="1"/>
  <c r="AB28" i="4" s="1"/>
  <c r="AA28" i="3"/>
  <c r="AF28" i="3" s="1"/>
  <c r="AG28" i="3" s="1"/>
  <c r="AH28" i="3" s="1"/>
  <c r="I28" i="4"/>
  <c r="M28" i="4" s="1"/>
  <c r="N28" i="4" s="1"/>
  <c r="P28" i="4" s="1"/>
  <c r="J28" i="3"/>
  <c r="AQ28" i="3"/>
  <c r="AV28" i="3" s="1"/>
  <c r="AW28" i="3" s="1"/>
  <c r="AX28" i="3" s="1"/>
  <c r="E30" i="9"/>
  <c r="AK32" i="4"/>
  <c r="AO32" i="4" s="1"/>
  <c r="AP32" i="4" s="1"/>
  <c r="AQ32" i="3"/>
  <c r="AV32" i="3" s="1"/>
  <c r="AW32" i="3" s="1"/>
  <c r="AX32" i="3" s="1"/>
  <c r="AA32" i="3"/>
  <c r="AF32" i="3" s="1"/>
  <c r="AG32" i="3" s="1"/>
  <c r="AH32" i="3" s="1"/>
  <c r="I32" i="4"/>
  <c r="M32" i="4" s="1"/>
  <c r="N32" i="4" s="1"/>
  <c r="P32" i="4" s="1"/>
  <c r="W32" i="4"/>
  <c r="AA32" i="4" s="1"/>
  <c r="AB32" i="4" s="1"/>
  <c r="J32" i="3"/>
  <c r="E34" i="9"/>
  <c r="AK36" i="4"/>
  <c r="AO36" i="4" s="1"/>
  <c r="AP36" i="4" s="1"/>
  <c r="W36" i="4"/>
  <c r="AA36" i="4" s="1"/>
  <c r="AB36" i="4" s="1"/>
  <c r="AA36" i="3"/>
  <c r="AF36" i="3" s="1"/>
  <c r="AG36" i="3" s="1"/>
  <c r="AH36" i="3" s="1"/>
  <c r="J36" i="3"/>
  <c r="AQ36" i="3"/>
  <c r="AV36" i="3" s="1"/>
  <c r="AW36" i="3" s="1"/>
  <c r="AX36" i="3" s="1"/>
  <c r="I36" i="4"/>
  <c r="M36" i="4" s="1"/>
  <c r="N36" i="4" s="1"/>
  <c r="P36" i="4" s="1"/>
  <c r="E38" i="9"/>
  <c r="W40" i="4"/>
  <c r="AA40" i="4" s="1"/>
  <c r="AB40" i="4" s="1"/>
  <c r="AQ40" i="3"/>
  <c r="AV40" i="3" s="1"/>
  <c r="AW40" i="3" s="1"/>
  <c r="AX40" i="3" s="1"/>
  <c r="AA40" i="3"/>
  <c r="AF40" i="3" s="1"/>
  <c r="AG40" i="3" s="1"/>
  <c r="AH40" i="3" s="1"/>
  <c r="I40" i="4"/>
  <c r="M40" i="4" s="1"/>
  <c r="N40" i="4" s="1"/>
  <c r="P40" i="4" s="1"/>
  <c r="AK40" i="4"/>
  <c r="AO40" i="4" s="1"/>
  <c r="AP40" i="4" s="1"/>
  <c r="J40" i="3"/>
  <c r="E42" i="9"/>
  <c r="AK44" i="4"/>
  <c r="AO44" i="4" s="1"/>
  <c r="AP44" i="4" s="1"/>
  <c r="W44" i="4"/>
  <c r="AA44" i="4" s="1"/>
  <c r="AB44" i="4" s="1"/>
  <c r="AA44" i="3"/>
  <c r="AF44" i="3" s="1"/>
  <c r="AG44" i="3" s="1"/>
  <c r="AH44" i="3" s="1"/>
  <c r="I44" i="4"/>
  <c r="M44" i="4" s="1"/>
  <c r="N44" i="4" s="1"/>
  <c r="P44" i="4" s="1"/>
  <c r="J44" i="3"/>
  <c r="AQ44" i="3"/>
  <c r="AV44" i="3" s="1"/>
  <c r="AW44" i="3" s="1"/>
  <c r="AX44" i="3" s="1"/>
  <c r="E46" i="9"/>
  <c r="AK48" i="4"/>
  <c r="AO48" i="4" s="1"/>
  <c r="AP48" i="4" s="1"/>
  <c r="W48" i="4"/>
  <c r="AA48" i="4" s="1"/>
  <c r="AB48" i="4" s="1"/>
  <c r="AQ48" i="3"/>
  <c r="AV48" i="3" s="1"/>
  <c r="AW48" i="3" s="1"/>
  <c r="AX48" i="3" s="1"/>
  <c r="AA48" i="3"/>
  <c r="AF48" i="3" s="1"/>
  <c r="AG48" i="3" s="1"/>
  <c r="AH48" i="3" s="1"/>
  <c r="I48" i="4"/>
  <c r="M48" i="4" s="1"/>
  <c r="N48" i="4" s="1"/>
  <c r="P48" i="4" s="1"/>
  <c r="J48" i="3"/>
  <c r="E50" i="9"/>
  <c r="AK52" i="4"/>
  <c r="AO52" i="4" s="1"/>
  <c r="AP52" i="4" s="1"/>
  <c r="W52" i="4"/>
  <c r="AA52" i="4" s="1"/>
  <c r="AB52" i="4" s="1"/>
  <c r="AA52" i="3"/>
  <c r="AF52" i="3" s="1"/>
  <c r="AG52" i="3" s="1"/>
  <c r="AH52" i="3" s="1"/>
  <c r="J52" i="3"/>
  <c r="AQ52" i="3"/>
  <c r="AV52" i="3" s="1"/>
  <c r="AW52" i="3" s="1"/>
  <c r="AX52" i="3" s="1"/>
  <c r="I52" i="4"/>
  <c r="M52" i="4" s="1"/>
  <c r="N52" i="4" s="1"/>
  <c r="P52" i="4" s="1"/>
  <c r="E54" i="9"/>
  <c r="AK56" i="4"/>
  <c r="AO56" i="4" s="1"/>
  <c r="AP56" i="4" s="1"/>
  <c r="W56" i="4"/>
  <c r="AA56" i="4" s="1"/>
  <c r="AB56" i="4" s="1"/>
  <c r="AQ56" i="3"/>
  <c r="AV56" i="3" s="1"/>
  <c r="AW56" i="3" s="1"/>
  <c r="AX56" i="3" s="1"/>
  <c r="AA56" i="3"/>
  <c r="AF56" i="3" s="1"/>
  <c r="AG56" i="3" s="1"/>
  <c r="AH56" i="3" s="1"/>
  <c r="I56" i="4"/>
  <c r="M56" i="4" s="1"/>
  <c r="N56" i="4" s="1"/>
  <c r="P56" i="4" s="1"/>
  <c r="J56" i="3"/>
  <c r="E58" i="9"/>
  <c r="AK60" i="4"/>
  <c r="AO60" i="4" s="1"/>
  <c r="AP60" i="4" s="1"/>
  <c r="W60" i="4"/>
  <c r="AA60" i="4" s="1"/>
  <c r="AB60" i="4" s="1"/>
  <c r="AA60" i="3"/>
  <c r="AF60" i="3" s="1"/>
  <c r="AG60" i="3" s="1"/>
  <c r="AH60" i="3" s="1"/>
  <c r="I60" i="4"/>
  <c r="M60" i="4" s="1"/>
  <c r="N60" i="4" s="1"/>
  <c r="P60" i="4" s="1"/>
  <c r="J60" i="3"/>
  <c r="AQ60" i="3"/>
  <c r="AV60" i="3" s="1"/>
  <c r="AW60" i="3" s="1"/>
  <c r="AX60" i="3" s="1"/>
  <c r="E62" i="9"/>
  <c r="AQ64" i="3"/>
  <c r="AV64" i="3" s="1"/>
  <c r="AW64" i="3" s="1"/>
  <c r="AX64" i="3" s="1"/>
  <c r="AA64" i="3"/>
  <c r="AF64" i="3" s="1"/>
  <c r="AG64" i="3" s="1"/>
  <c r="AH64" i="3" s="1"/>
  <c r="I64" i="4"/>
  <c r="M64" i="4" s="1"/>
  <c r="N64" i="4" s="1"/>
  <c r="P64" i="4" s="1"/>
  <c r="AK64" i="4"/>
  <c r="AO64" i="4" s="1"/>
  <c r="AP64" i="4" s="1"/>
  <c r="J64" i="3"/>
  <c r="W64" i="4"/>
  <c r="AA64" i="4" s="1"/>
  <c r="AB64" i="4" s="1"/>
  <c r="E66" i="9"/>
  <c r="AK68" i="4"/>
  <c r="AO68" i="4" s="1"/>
  <c r="AP68" i="4" s="1"/>
  <c r="W68" i="4"/>
  <c r="AA68" i="4" s="1"/>
  <c r="AB68" i="4" s="1"/>
  <c r="AA68" i="3"/>
  <c r="AF68" i="3" s="1"/>
  <c r="AG68" i="3" s="1"/>
  <c r="AH68" i="3" s="1"/>
  <c r="J68" i="3"/>
  <c r="I68" i="4"/>
  <c r="M68" i="4" s="1"/>
  <c r="N68" i="4" s="1"/>
  <c r="P68" i="4" s="1"/>
  <c r="AQ68" i="3"/>
  <c r="AV68" i="3" s="1"/>
  <c r="AW68" i="3" s="1"/>
  <c r="AX68" i="3" s="1"/>
  <c r="E70" i="9"/>
  <c r="AK72" i="4"/>
  <c r="AO72" i="4" s="1"/>
  <c r="AP72" i="4" s="1"/>
  <c r="W72" i="4"/>
  <c r="AA72" i="4" s="1"/>
  <c r="AB72" i="4" s="1"/>
  <c r="AQ72" i="3"/>
  <c r="AV72" i="3" s="1"/>
  <c r="AW72" i="3" s="1"/>
  <c r="AX72" i="3" s="1"/>
  <c r="AA72" i="3"/>
  <c r="AF72" i="3" s="1"/>
  <c r="AG72" i="3" s="1"/>
  <c r="AH72" i="3" s="1"/>
  <c r="I72" i="4"/>
  <c r="M72" i="4" s="1"/>
  <c r="N72" i="4" s="1"/>
  <c r="P72" i="4" s="1"/>
  <c r="J72" i="3"/>
  <c r="E74" i="9"/>
  <c r="AK76" i="4"/>
  <c r="AO76" i="4" s="1"/>
  <c r="AP76" i="4" s="1"/>
  <c r="W76" i="4"/>
  <c r="AA76" i="4" s="1"/>
  <c r="AB76" i="4" s="1"/>
  <c r="AA76" i="3"/>
  <c r="AF76" i="3" s="1"/>
  <c r="AG76" i="3" s="1"/>
  <c r="AH76" i="3" s="1"/>
  <c r="I76" i="4"/>
  <c r="M76" i="4" s="1"/>
  <c r="N76" i="4" s="1"/>
  <c r="P76" i="4" s="1"/>
  <c r="J76" i="3"/>
  <c r="AQ76" i="3"/>
  <c r="AV76" i="3" s="1"/>
  <c r="AW76" i="3" s="1"/>
  <c r="AX76" i="3" s="1"/>
  <c r="E78" i="9"/>
  <c r="W80" i="4"/>
  <c r="AA80" i="4" s="1"/>
  <c r="AB80" i="4" s="1"/>
  <c r="AQ80" i="3"/>
  <c r="AV80" i="3" s="1"/>
  <c r="AW80" i="3" s="1"/>
  <c r="AX80" i="3" s="1"/>
  <c r="AA80" i="3"/>
  <c r="AF80" i="3" s="1"/>
  <c r="AG80" i="3" s="1"/>
  <c r="AH80" i="3" s="1"/>
  <c r="AK80" i="4"/>
  <c r="AO80" i="4" s="1"/>
  <c r="AP80" i="4" s="1"/>
  <c r="I80" i="4"/>
  <c r="M80" i="4" s="1"/>
  <c r="N80" i="4" s="1"/>
  <c r="P80" i="4" s="1"/>
  <c r="J80" i="3"/>
  <c r="E82" i="9"/>
  <c r="AK84" i="4"/>
  <c r="AO84" i="4" s="1"/>
  <c r="AP84" i="4" s="1"/>
  <c r="W84" i="4"/>
  <c r="AA84" i="4" s="1"/>
  <c r="AB84" i="4" s="1"/>
  <c r="AA84" i="3"/>
  <c r="AF84" i="3" s="1"/>
  <c r="AG84" i="3" s="1"/>
  <c r="AH84" i="3" s="1"/>
  <c r="AQ84" i="3"/>
  <c r="AV84" i="3" s="1"/>
  <c r="AW84" i="3" s="1"/>
  <c r="AX84" i="3" s="1"/>
  <c r="J84" i="3"/>
  <c r="I84" i="4"/>
  <c r="M84" i="4" s="1"/>
  <c r="N84" i="4" s="1"/>
  <c r="P84" i="4" s="1"/>
  <c r="E86" i="9"/>
  <c r="AK88" i="4"/>
  <c r="AO88" i="4" s="1"/>
  <c r="AP88" i="4" s="1"/>
  <c r="W88" i="4"/>
  <c r="AA88" i="4" s="1"/>
  <c r="AB88" i="4" s="1"/>
  <c r="AQ88" i="3"/>
  <c r="AV88" i="3" s="1"/>
  <c r="AW88" i="3" s="1"/>
  <c r="AX88" i="3" s="1"/>
  <c r="AA88" i="3"/>
  <c r="AF88" i="3" s="1"/>
  <c r="AG88" i="3" s="1"/>
  <c r="AH88" i="3" s="1"/>
  <c r="I88" i="4"/>
  <c r="M88" i="4" s="1"/>
  <c r="N88" i="4" s="1"/>
  <c r="P88" i="4" s="1"/>
  <c r="J88" i="3"/>
  <c r="E90" i="9"/>
  <c r="AK92" i="4"/>
  <c r="AO92" i="4" s="1"/>
  <c r="AP92" i="4" s="1"/>
  <c r="W92" i="4"/>
  <c r="AA92" i="4" s="1"/>
  <c r="AB92" i="4" s="1"/>
  <c r="AA92" i="3"/>
  <c r="AF92" i="3" s="1"/>
  <c r="AG92" i="3" s="1"/>
  <c r="AH92" i="3" s="1"/>
  <c r="I92" i="4"/>
  <c r="M92" i="4" s="1"/>
  <c r="N92" i="4" s="1"/>
  <c r="P92" i="4" s="1"/>
  <c r="J92" i="3"/>
  <c r="AQ92" i="3"/>
  <c r="AV92" i="3" s="1"/>
  <c r="AW92" i="3" s="1"/>
  <c r="AX92" i="3" s="1"/>
  <c r="E94" i="9"/>
  <c r="AQ96" i="3"/>
  <c r="AV96" i="3" s="1"/>
  <c r="AW96" i="3" s="1"/>
  <c r="AX96" i="3" s="1"/>
  <c r="AA96" i="3"/>
  <c r="AF96" i="3" s="1"/>
  <c r="AG96" i="3" s="1"/>
  <c r="AH96" i="3" s="1"/>
  <c r="I96" i="4"/>
  <c r="M96" i="4" s="1"/>
  <c r="N96" i="4" s="1"/>
  <c r="P96" i="4" s="1"/>
  <c r="AK96" i="4"/>
  <c r="AO96" i="4" s="1"/>
  <c r="AP96" i="4" s="1"/>
  <c r="W96" i="4"/>
  <c r="AA96" i="4" s="1"/>
  <c r="AB96" i="4" s="1"/>
  <c r="J96" i="3"/>
  <c r="E98" i="9"/>
  <c r="AK100" i="4"/>
  <c r="AO100" i="4" s="1"/>
  <c r="AP100" i="4" s="1"/>
  <c r="W100" i="4"/>
  <c r="AA100" i="4" s="1"/>
  <c r="AB100" i="4" s="1"/>
  <c r="AA100" i="3"/>
  <c r="AF100" i="3" s="1"/>
  <c r="AG100" i="3" s="1"/>
  <c r="AH100" i="3" s="1"/>
  <c r="AQ100" i="3"/>
  <c r="AV100" i="3" s="1"/>
  <c r="AW100" i="3" s="1"/>
  <c r="AX100" i="3" s="1"/>
  <c r="I100" i="4"/>
  <c r="M100" i="4" s="1"/>
  <c r="N100" i="4" s="1"/>
  <c r="P100" i="4" s="1"/>
  <c r="J100" i="3"/>
  <c r="E102" i="9"/>
  <c r="AK104" i="4"/>
  <c r="AO104" i="4" s="1"/>
  <c r="AP104" i="4" s="1"/>
  <c r="AQ104" i="3"/>
  <c r="AV104" i="3" s="1"/>
  <c r="AW104" i="3" s="1"/>
  <c r="AX104" i="3" s="1"/>
  <c r="AA104" i="3"/>
  <c r="AF104" i="3" s="1"/>
  <c r="AG104" i="3" s="1"/>
  <c r="AH104" i="3" s="1"/>
  <c r="I104" i="4"/>
  <c r="M104" i="4" s="1"/>
  <c r="N104" i="4" s="1"/>
  <c r="P104" i="4" s="1"/>
  <c r="W104" i="4"/>
  <c r="AA104" i="4" s="1"/>
  <c r="AB104" i="4" s="1"/>
  <c r="J104" i="3"/>
  <c r="E106" i="9"/>
  <c r="AK108" i="4"/>
  <c r="AO108" i="4" s="1"/>
  <c r="AP108" i="4" s="1"/>
  <c r="W108" i="4"/>
  <c r="AA108" i="4" s="1"/>
  <c r="AB108" i="4" s="1"/>
  <c r="AA108" i="3"/>
  <c r="AF108" i="3" s="1"/>
  <c r="AG108" i="3" s="1"/>
  <c r="AH108" i="3" s="1"/>
  <c r="I108" i="4"/>
  <c r="M108" i="4" s="1"/>
  <c r="N108" i="4" s="1"/>
  <c r="P108" i="4" s="1"/>
  <c r="J108" i="3"/>
  <c r="AQ108" i="3"/>
  <c r="AV108" i="3" s="1"/>
  <c r="AW108" i="3" s="1"/>
  <c r="AX108" i="3" s="1"/>
  <c r="E110" i="9"/>
  <c r="AQ112" i="3"/>
  <c r="AV112" i="3" s="1"/>
  <c r="AW112" i="3" s="1"/>
  <c r="AX112" i="3" s="1"/>
  <c r="AA112" i="3"/>
  <c r="AF112" i="3" s="1"/>
  <c r="AG112" i="3" s="1"/>
  <c r="AH112" i="3" s="1"/>
  <c r="AK112" i="4"/>
  <c r="AO112" i="4" s="1"/>
  <c r="AP112" i="4" s="1"/>
  <c r="W112" i="4"/>
  <c r="AA112" i="4" s="1"/>
  <c r="AB112" i="4" s="1"/>
  <c r="I112" i="4"/>
  <c r="M112" i="4" s="1"/>
  <c r="N112" i="4" s="1"/>
  <c r="P112" i="4" s="1"/>
  <c r="J112" i="3"/>
  <c r="E114" i="9"/>
  <c r="AK116" i="4"/>
  <c r="AO116" i="4" s="1"/>
  <c r="AP116" i="4" s="1"/>
  <c r="W116" i="4"/>
  <c r="AA116" i="4" s="1"/>
  <c r="AB116" i="4" s="1"/>
  <c r="AA116" i="3"/>
  <c r="AF116" i="3" s="1"/>
  <c r="AG116" i="3" s="1"/>
  <c r="AH116" i="3" s="1"/>
  <c r="I116" i="4"/>
  <c r="M116" i="4" s="1"/>
  <c r="N116" i="4" s="1"/>
  <c r="P116" i="4" s="1"/>
  <c r="AQ116" i="3"/>
  <c r="AV116" i="3" s="1"/>
  <c r="AW116" i="3" s="1"/>
  <c r="AX116" i="3" s="1"/>
  <c r="J116" i="3"/>
  <c r="E118" i="9"/>
  <c r="AK120" i="4"/>
  <c r="AO120" i="4" s="1"/>
  <c r="AP120" i="4" s="1"/>
  <c r="AQ120" i="3"/>
  <c r="AV120" i="3" s="1"/>
  <c r="AW120" i="3" s="1"/>
  <c r="AX120" i="3" s="1"/>
  <c r="AA120" i="3"/>
  <c r="AF120" i="3" s="1"/>
  <c r="AG120" i="3" s="1"/>
  <c r="AH120" i="3" s="1"/>
  <c r="I120" i="4"/>
  <c r="M120" i="4" s="1"/>
  <c r="N120" i="4" s="1"/>
  <c r="P120" i="4" s="1"/>
  <c r="W120" i="4"/>
  <c r="AA120" i="4" s="1"/>
  <c r="AB120" i="4" s="1"/>
  <c r="J120" i="3"/>
  <c r="E122" i="9"/>
  <c r="AK124" i="4"/>
  <c r="AO124" i="4" s="1"/>
  <c r="AP124" i="4" s="1"/>
  <c r="W124" i="4"/>
  <c r="AA124" i="4" s="1"/>
  <c r="AB124" i="4" s="1"/>
  <c r="AA124" i="3"/>
  <c r="AF124" i="3" s="1"/>
  <c r="AG124" i="3" s="1"/>
  <c r="AH124" i="3" s="1"/>
  <c r="I124" i="4"/>
  <c r="M124" i="4" s="1"/>
  <c r="N124" i="4" s="1"/>
  <c r="P124" i="4" s="1"/>
  <c r="J124" i="3"/>
  <c r="AQ124" i="3"/>
  <c r="AV124" i="3" s="1"/>
  <c r="AW124" i="3" s="1"/>
  <c r="AX124" i="3" s="1"/>
  <c r="E126" i="9"/>
  <c r="AQ128" i="3"/>
  <c r="AV128" i="3" s="1"/>
  <c r="AW128" i="3" s="1"/>
  <c r="AX128" i="3" s="1"/>
  <c r="AA128" i="3"/>
  <c r="AF128" i="3" s="1"/>
  <c r="AG128" i="3" s="1"/>
  <c r="AH128" i="3" s="1"/>
  <c r="W128" i="4"/>
  <c r="AA128" i="4" s="1"/>
  <c r="AB128" i="4" s="1"/>
  <c r="I128" i="4"/>
  <c r="M128" i="4" s="1"/>
  <c r="N128" i="4" s="1"/>
  <c r="P128" i="4" s="1"/>
  <c r="J128" i="3"/>
  <c r="AK128" i="4"/>
  <c r="AO128" i="4" s="1"/>
  <c r="AP128" i="4" s="1"/>
  <c r="E130" i="9"/>
  <c r="AK132" i="4"/>
  <c r="AO132" i="4" s="1"/>
  <c r="AP132" i="4" s="1"/>
  <c r="W132" i="4"/>
  <c r="AA132" i="4" s="1"/>
  <c r="AB132" i="4" s="1"/>
  <c r="AA132" i="3"/>
  <c r="AF132" i="3" s="1"/>
  <c r="AG132" i="3" s="1"/>
  <c r="AH132" i="3" s="1"/>
  <c r="J132" i="3"/>
  <c r="AQ132" i="3"/>
  <c r="AV132" i="3" s="1"/>
  <c r="AW132" i="3" s="1"/>
  <c r="AX132" i="3" s="1"/>
  <c r="I132" i="4"/>
  <c r="M132" i="4" s="1"/>
  <c r="N132" i="4" s="1"/>
  <c r="P132" i="4" s="1"/>
  <c r="E134" i="9"/>
  <c r="AK136" i="4"/>
  <c r="AO136" i="4" s="1"/>
  <c r="AP136" i="4" s="1"/>
  <c r="AQ136" i="3"/>
  <c r="AV136" i="3" s="1"/>
  <c r="AW136" i="3" s="1"/>
  <c r="AX136" i="3" s="1"/>
  <c r="AA136" i="3"/>
  <c r="AF136" i="3" s="1"/>
  <c r="AG136" i="3" s="1"/>
  <c r="AH136" i="3" s="1"/>
  <c r="I136" i="4"/>
  <c r="M136" i="4" s="1"/>
  <c r="N136" i="4" s="1"/>
  <c r="P136" i="4" s="1"/>
  <c r="W136" i="4"/>
  <c r="AA136" i="4" s="1"/>
  <c r="AB136" i="4" s="1"/>
  <c r="J136" i="3"/>
  <c r="E138" i="9"/>
  <c r="AK140" i="4"/>
  <c r="AO140" i="4" s="1"/>
  <c r="AP140" i="4" s="1"/>
  <c r="W140" i="4"/>
  <c r="AA140" i="4" s="1"/>
  <c r="AB140" i="4" s="1"/>
  <c r="AA140" i="3"/>
  <c r="AF140" i="3" s="1"/>
  <c r="AG140" i="3" s="1"/>
  <c r="AH140" i="3" s="1"/>
  <c r="I140" i="4"/>
  <c r="M140" i="4" s="1"/>
  <c r="N140" i="4" s="1"/>
  <c r="P140" i="4" s="1"/>
  <c r="AQ140" i="3"/>
  <c r="AV140" i="3" s="1"/>
  <c r="AW140" i="3" s="1"/>
  <c r="AX140" i="3" s="1"/>
  <c r="J140" i="3"/>
  <c r="E142" i="9"/>
  <c r="AQ144" i="3"/>
  <c r="AV144" i="3" s="1"/>
  <c r="AW144" i="3" s="1"/>
  <c r="AX144" i="3" s="1"/>
  <c r="AA144" i="3"/>
  <c r="AF144" i="3" s="1"/>
  <c r="AG144" i="3" s="1"/>
  <c r="AH144" i="3" s="1"/>
  <c r="AK144" i="4"/>
  <c r="AO144" i="4" s="1"/>
  <c r="AP144" i="4" s="1"/>
  <c r="W144" i="4"/>
  <c r="AA144" i="4" s="1"/>
  <c r="AB144" i="4" s="1"/>
  <c r="I144" i="4"/>
  <c r="M144" i="4" s="1"/>
  <c r="N144" i="4" s="1"/>
  <c r="P144" i="4" s="1"/>
  <c r="J144" i="3"/>
  <c r="E146" i="9"/>
  <c r="AK148" i="4"/>
  <c r="AO148" i="4" s="1"/>
  <c r="AP148" i="4" s="1"/>
  <c r="W148" i="4"/>
  <c r="AA148" i="4" s="1"/>
  <c r="AB148" i="4" s="1"/>
  <c r="AA148" i="3"/>
  <c r="AF148" i="3" s="1"/>
  <c r="AG148" i="3" s="1"/>
  <c r="AH148" i="3" s="1"/>
  <c r="AQ148" i="3"/>
  <c r="AV148" i="3" s="1"/>
  <c r="AW148" i="3" s="1"/>
  <c r="AX148" i="3" s="1"/>
  <c r="I148" i="4"/>
  <c r="M148" i="4" s="1"/>
  <c r="N148" i="4" s="1"/>
  <c r="P148" i="4" s="1"/>
  <c r="J148" i="3"/>
  <c r="E150" i="9"/>
  <c r="AK152" i="4"/>
  <c r="AO152" i="4" s="1"/>
  <c r="AP152" i="4" s="1"/>
  <c r="AQ152" i="3"/>
  <c r="AV152" i="3" s="1"/>
  <c r="AW152" i="3" s="1"/>
  <c r="AX152" i="3" s="1"/>
  <c r="AA152" i="3"/>
  <c r="AF152" i="3" s="1"/>
  <c r="AG152" i="3" s="1"/>
  <c r="AH152" i="3" s="1"/>
  <c r="I152" i="4"/>
  <c r="M152" i="4" s="1"/>
  <c r="N152" i="4" s="1"/>
  <c r="P152" i="4" s="1"/>
  <c r="W152" i="4"/>
  <c r="AA152" i="4" s="1"/>
  <c r="AB152" i="4" s="1"/>
  <c r="J152" i="3"/>
  <c r="AK158" i="4"/>
  <c r="AO158" i="4" s="1"/>
  <c r="AP158" i="4" s="1"/>
  <c r="W158" i="4"/>
  <c r="AA158" i="4" s="1"/>
  <c r="AB158" i="4" s="1"/>
  <c r="I158" i="4"/>
  <c r="M158" i="4" s="1"/>
  <c r="N158" i="4" s="1"/>
  <c r="P158" i="4" s="1"/>
  <c r="AQ158" i="3"/>
  <c r="AV158" i="3" s="1"/>
  <c r="AW158" i="3" s="1"/>
  <c r="AX158" i="3" s="1"/>
  <c r="AA158" i="3"/>
  <c r="AF158" i="3" s="1"/>
  <c r="AG158" i="3" s="1"/>
  <c r="AH158" i="3" s="1"/>
  <c r="J158" i="3"/>
  <c r="E156" i="9"/>
  <c r="E170" i="9"/>
  <c r="AK172" i="4"/>
  <c r="AO172" i="4" s="1"/>
  <c r="AP172" i="4" s="1"/>
  <c r="W172" i="4"/>
  <c r="AA172" i="4" s="1"/>
  <c r="AB172" i="4" s="1"/>
  <c r="AQ172" i="3"/>
  <c r="AV172" i="3" s="1"/>
  <c r="AW172" i="3" s="1"/>
  <c r="AX172" i="3" s="1"/>
  <c r="AA172" i="3"/>
  <c r="AF172" i="3" s="1"/>
  <c r="AG172" i="3" s="1"/>
  <c r="AH172" i="3" s="1"/>
  <c r="I172" i="4"/>
  <c r="M172" i="4" s="1"/>
  <c r="N172" i="4" s="1"/>
  <c r="P172" i="4" s="1"/>
  <c r="J172" i="3"/>
  <c r="AV14" i="3" l="1"/>
  <c r="AW14" i="3" s="1"/>
  <c r="AX14" i="3" s="1"/>
  <c r="AA14" i="4"/>
  <c r="AB14" i="4" s="1"/>
  <c r="M14" i="4"/>
  <c r="N14" i="4" s="1"/>
  <c r="P14" i="4" s="1"/>
  <c r="Q14" i="4" s="1"/>
  <c r="R14" i="4" s="1"/>
  <c r="T14" i="4"/>
  <c r="S14" i="4"/>
  <c r="AO14" i="4"/>
  <c r="AP14" i="4" s="1"/>
  <c r="AF14" i="3"/>
  <c r="AG14" i="3" s="1"/>
  <c r="AH14" i="3" s="1"/>
  <c r="AA10" i="3"/>
  <c r="I10" i="4"/>
  <c r="O58" i="3"/>
  <c r="P58" i="3" s="1"/>
  <c r="Q58" i="3" s="1"/>
  <c r="AI58" i="3" s="1"/>
  <c r="X58" i="3"/>
  <c r="O160" i="3"/>
  <c r="P160" i="3" s="1"/>
  <c r="Q160" i="3" s="1"/>
  <c r="T160" i="3" s="1"/>
  <c r="X160" i="3"/>
  <c r="O179" i="3"/>
  <c r="P179" i="3" s="1"/>
  <c r="Q179" i="3" s="1"/>
  <c r="AI179" i="3" s="1"/>
  <c r="AN179" i="3" s="1"/>
  <c r="X179" i="3"/>
  <c r="O13" i="3"/>
  <c r="P13" i="3" s="1"/>
  <c r="Q13" i="3" s="1"/>
  <c r="T13" i="3" s="1"/>
  <c r="X13" i="3"/>
  <c r="O190" i="3"/>
  <c r="P190" i="3" s="1"/>
  <c r="Q190" i="3" s="1"/>
  <c r="AI190" i="3" s="1"/>
  <c r="AN190" i="3" s="1"/>
  <c r="X190" i="3"/>
  <c r="O184" i="3"/>
  <c r="P184" i="3" s="1"/>
  <c r="Q184" i="3" s="1"/>
  <c r="AI184" i="3" s="1"/>
  <c r="AN184" i="3" s="1"/>
  <c r="X184" i="3"/>
  <c r="O16" i="3"/>
  <c r="P16" i="3" s="1"/>
  <c r="Q16" i="3" s="1"/>
  <c r="X16" i="3"/>
  <c r="O11" i="3"/>
  <c r="P11" i="3" s="1"/>
  <c r="Q11" i="3" s="1"/>
  <c r="AI11" i="3" s="1"/>
  <c r="AN11" i="3" s="1"/>
  <c r="X11" i="3"/>
  <c r="O88" i="3"/>
  <c r="P88" i="3" s="1"/>
  <c r="Q88" i="3" s="1"/>
  <c r="AI88" i="3" s="1"/>
  <c r="AN88" i="3" s="1"/>
  <c r="X88" i="3"/>
  <c r="O56" i="3"/>
  <c r="P56" i="3" s="1"/>
  <c r="Q56" i="3" s="1"/>
  <c r="T56" i="3" s="1"/>
  <c r="X56" i="3"/>
  <c r="O40" i="3"/>
  <c r="P40" i="3" s="1"/>
  <c r="Q40" i="3" s="1"/>
  <c r="T40" i="3" s="1"/>
  <c r="X40" i="3"/>
  <c r="O134" i="3"/>
  <c r="P134" i="3" s="1"/>
  <c r="Q134" i="3" s="1"/>
  <c r="T134" i="3" s="1"/>
  <c r="X134" i="3"/>
  <c r="O42" i="3"/>
  <c r="P42" i="3" s="1"/>
  <c r="Q42" i="3" s="1"/>
  <c r="T42" i="3" s="1"/>
  <c r="X42" i="3"/>
  <c r="O133" i="3"/>
  <c r="P133" i="3" s="1"/>
  <c r="Q133" i="3" s="1"/>
  <c r="T133" i="3" s="1"/>
  <c r="X133" i="3"/>
  <c r="O81" i="3"/>
  <c r="P81" i="3" s="1"/>
  <c r="Q81" i="3" s="1"/>
  <c r="AI81" i="3" s="1"/>
  <c r="AN81" i="3" s="1"/>
  <c r="X81" i="3"/>
  <c r="O45" i="3"/>
  <c r="P45" i="3" s="1"/>
  <c r="Q45" i="3" s="1"/>
  <c r="T45" i="3" s="1"/>
  <c r="X45" i="3"/>
  <c r="O204" i="3"/>
  <c r="P204" i="3" s="1"/>
  <c r="Q204" i="3" s="1"/>
  <c r="T204" i="3" s="1"/>
  <c r="X204" i="3"/>
  <c r="O193" i="3"/>
  <c r="P193" i="3" s="1"/>
  <c r="Q193" i="3" s="1"/>
  <c r="T193" i="3" s="1"/>
  <c r="X193" i="3"/>
  <c r="O140" i="3"/>
  <c r="P140" i="3" s="1"/>
  <c r="Q140" i="3" s="1"/>
  <c r="T140" i="3" s="1"/>
  <c r="X140" i="3"/>
  <c r="O132" i="3"/>
  <c r="P132" i="3" s="1"/>
  <c r="Q132" i="3" s="1"/>
  <c r="T132" i="3" s="1"/>
  <c r="X132" i="3"/>
  <c r="O68" i="3"/>
  <c r="P68" i="3" s="1"/>
  <c r="Q68" i="3" s="1"/>
  <c r="T68" i="3" s="1"/>
  <c r="X68" i="3"/>
  <c r="O52" i="3"/>
  <c r="P52" i="3" s="1"/>
  <c r="Q52" i="3" s="1"/>
  <c r="T52" i="3" s="1"/>
  <c r="X52" i="3"/>
  <c r="O36" i="3"/>
  <c r="P36" i="3" s="1"/>
  <c r="Q36" i="3" s="1"/>
  <c r="T36" i="3" s="1"/>
  <c r="X36" i="3"/>
  <c r="O20" i="3"/>
  <c r="P20" i="3" s="1"/>
  <c r="Q20" i="3" s="1"/>
  <c r="AI20" i="3" s="1"/>
  <c r="AN20" i="3" s="1"/>
  <c r="X20" i="3"/>
  <c r="O153" i="3"/>
  <c r="P153" i="3" s="1"/>
  <c r="Q153" i="3" s="1"/>
  <c r="T153" i="3" s="1"/>
  <c r="X153" i="3"/>
  <c r="O155" i="3"/>
  <c r="P155" i="3" s="1"/>
  <c r="Q155" i="3" s="1"/>
  <c r="T155" i="3" s="1"/>
  <c r="X155" i="3"/>
  <c r="O142" i="3"/>
  <c r="P142" i="3" s="1"/>
  <c r="Q142" i="3" s="1"/>
  <c r="X142" i="3"/>
  <c r="O110" i="3"/>
  <c r="P110" i="3" s="1"/>
  <c r="Q110" i="3" s="1"/>
  <c r="AI110" i="3" s="1"/>
  <c r="AN110" i="3" s="1"/>
  <c r="X110" i="3"/>
  <c r="O78" i="3"/>
  <c r="P78" i="3" s="1"/>
  <c r="Q78" i="3" s="1"/>
  <c r="T78" i="3" s="1"/>
  <c r="X78" i="3"/>
  <c r="O46" i="3"/>
  <c r="P46" i="3" s="1"/>
  <c r="Q46" i="3" s="1"/>
  <c r="T46" i="3" s="1"/>
  <c r="X46" i="3"/>
  <c r="O141" i="3"/>
  <c r="P141" i="3" s="1"/>
  <c r="Q141" i="3" s="1"/>
  <c r="X141" i="3"/>
  <c r="O109" i="3"/>
  <c r="P109" i="3" s="1"/>
  <c r="Q109" i="3" s="1"/>
  <c r="AI109" i="3" s="1"/>
  <c r="AN109" i="3" s="1"/>
  <c r="X109" i="3"/>
  <c r="O77" i="3"/>
  <c r="P77" i="3" s="1"/>
  <c r="Q77" i="3" s="1"/>
  <c r="AI77" i="3" s="1"/>
  <c r="AN77" i="3" s="1"/>
  <c r="X77" i="3"/>
  <c r="O49" i="3"/>
  <c r="P49" i="3" s="1"/>
  <c r="Q49" i="3" s="1"/>
  <c r="AI49" i="3" s="1"/>
  <c r="AN49" i="3" s="1"/>
  <c r="X49" i="3"/>
  <c r="O17" i="3"/>
  <c r="P17" i="3" s="1"/>
  <c r="Q17" i="3" s="1"/>
  <c r="AI17" i="3" s="1"/>
  <c r="AN17" i="3" s="1"/>
  <c r="X17" i="3"/>
  <c r="O165" i="3"/>
  <c r="P165" i="3" s="1"/>
  <c r="Q165" i="3" s="1"/>
  <c r="AI165" i="3" s="1"/>
  <c r="AN165" i="3" s="1"/>
  <c r="X165" i="3"/>
  <c r="O156" i="3"/>
  <c r="P156" i="3" s="1"/>
  <c r="Q156" i="3" s="1"/>
  <c r="X156" i="3"/>
  <c r="O131" i="3"/>
  <c r="P131" i="3" s="1"/>
  <c r="Q131" i="3" s="1"/>
  <c r="T131" i="3" s="1"/>
  <c r="X131" i="3"/>
  <c r="O99" i="3"/>
  <c r="P99" i="3" s="1"/>
  <c r="Q99" i="3" s="1"/>
  <c r="T99" i="3" s="1"/>
  <c r="X99" i="3"/>
  <c r="O71" i="3"/>
  <c r="P71" i="3" s="1"/>
  <c r="Q71" i="3" s="1"/>
  <c r="AI71" i="3" s="1"/>
  <c r="AN71" i="3" s="1"/>
  <c r="X71" i="3"/>
  <c r="O67" i="3"/>
  <c r="P67" i="3" s="1"/>
  <c r="Q67" i="3" s="1"/>
  <c r="T67" i="3" s="1"/>
  <c r="X67" i="3"/>
  <c r="O55" i="3"/>
  <c r="P55" i="3" s="1"/>
  <c r="Q55" i="3" s="1"/>
  <c r="T55" i="3" s="1"/>
  <c r="X55" i="3"/>
  <c r="O51" i="3"/>
  <c r="P51" i="3" s="1"/>
  <c r="Q51" i="3" s="1"/>
  <c r="AI51" i="3" s="1"/>
  <c r="AN51" i="3" s="1"/>
  <c r="X51" i="3"/>
  <c r="O39" i="3"/>
  <c r="P39" i="3" s="1"/>
  <c r="Q39" i="3" s="1"/>
  <c r="T39" i="3" s="1"/>
  <c r="X39" i="3"/>
  <c r="O35" i="3"/>
  <c r="P35" i="3" s="1"/>
  <c r="Q35" i="3" s="1"/>
  <c r="AI35" i="3" s="1"/>
  <c r="AN35" i="3" s="1"/>
  <c r="X35" i="3"/>
  <c r="O23" i="3"/>
  <c r="P23" i="3" s="1"/>
  <c r="Q23" i="3" s="1"/>
  <c r="AI23" i="3" s="1"/>
  <c r="AN23" i="3" s="1"/>
  <c r="X23" i="3"/>
  <c r="O19" i="3"/>
  <c r="P19" i="3" s="1"/>
  <c r="Q19" i="3" s="1"/>
  <c r="T19" i="3" s="1"/>
  <c r="X19" i="3"/>
  <c r="O162" i="3"/>
  <c r="P162" i="3" s="1"/>
  <c r="Q162" i="3" s="1"/>
  <c r="AI162" i="3" s="1"/>
  <c r="AN162" i="3" s="1"/>
  <c r="X162" i="3"/>
  <c r="O130" i="3"/>
  <c r="P130" i="3" s="1"/>
  <c r="Q130" i="3" s="1"/>
  <c r="AI130" i="3" s="1"/>
  <c r="AN130" i="3" s="1"/>
  <c r="X130" i="3"/>
  <c r="O98" i="3"/>
  <c r="P98" i="3" s="1"/>
  <c r="Q98" i="3" s="1"/>
  <c r="T98" i="3" s="1"/>
  <c r="X98" i="3"/>
  <c r="O145" i="3"/>
  <c r="P145" i="3" s="1"/>
  <c r="Q145" i="3" s="1"/>
  <c r="T145" i="3" s="1"/>
  <c r="X145" i="3"/>
  <c r="O121" i="3"/>
  <c r="P121" i="3" s="1"/>
  <c r="Q121" i="3" s="1"/>
  <c r="T121" i="3" s="1"/>
  <c r="X121" i="3"/>
  <c r="O113" i="3"/>
  <c r="P113" i="3" s="1"/>
  <c r="Q113" i="3" s="1"/>
  <c r="X113" i="3"/>
  <c r="O89" i="3"/>
  <c r="P89" i="3" s="1"/>
  <c r="Q89" i="3" s="1"/>
  <c r="T89" i="3" s="1"/>
  <c r="X89" i="3"/>
  <c r="O53" i="3"/>
  <c r="P53" i="3" s="1"/>
  <c r="Q53" i="3" s="1"/>
  <c r="T53" i="3" s="1"/>
  <c r="X53" i="3"/>
  <c r="O21" i="3"/>
  <c r="P21" i="3" s="1"/>
  <c r="Q21" i="3" s="1"/>
  <c r="AI21" i="3" s="1"/>
  <c r="AN21" i="3" s="1"/>
  <c r="X21" i="3"/>
  <c r="O173" i="3"/>
  <c r="P173" i="3" s="1"/>
  <c r="Q173" i="3" s="1"/>
  <c r="T173" i="3" s="1"/>
  <c r="X173" i="3"/>
  <c r="O199" i="3"/>
  <c r="P199" i="3" s="1"/>
  <c r="Q199" i="3" s="1"/>
  <c r="T199" i="3" s="1"/>
  <c r="X199" i="3"/>
  <c r="O15" i="3"/>
  <c r="P15" i="3" s="1"/>
  <c r="Q15" i="3" s="1"/>
  <c r="X15" i="3"/>
  <c r="O178" i="3"/>
  <c r="P178" i="3" s="1"/>
  <c r="Q178" i="3" s="1"/>
  <c r="T178" i="3" s="1"/>
  <c r="X178" i="3"/>
  <c r="O202" i="3"/>
  <c r="P202" i="3" s="1"/>
  <c r="Q202" i="3" s="1"/>
  <c r="AI202" i="3" s="1"/>
  <c r="AN202" i="3" s="1"/>
  <c r="X202" i="3"/>
  <c r="O183" i="3"/>
  <c r="P183" i="3" s="1"/>
  <c r="Q183" i="3" s="1"/>
  <c r="AI183" i="3" s="1"/>
  <c r="AN183" i="3" s="1"/>
  <c r="X183" i="3"/>
  <c r="O201" i="3"/>
  <c r="P201" i="3" s="1"/>
  <c r="Q201" i="3" s="1"/>
  <c r="AI201" i="3" s="1"/>
  <c r="AN201" i="3" s="1"/>
  <c r="X201" i="3"/>
  <c r="O187" i="3"/>
  <c r="P187" i="3" s="1"/>
  <c r="Q187" i="3" s="1"/>
  <c r="AI187" i="3" s="1"/>
  <c r="AN187" i="3" s="1"/>
  <c r="X187" i="3"/>
  <c r="O177" i="3"/>
  <c r="P177" i="3" s="1"/>
  <c r="Q177" i="3" s="1"/>
  <c r="T177" i="3" s="1"/>
  <c r="X177" i="3"/>
  <c r="O174" i="3"/>
  <c r="P174" i="3" s="1"/>
  <c r="Q174" i="3" s="1"/>
  <c r="AI174" i="3" s="1"/>
  <c r="AN174" i="3" s="1"/>
  <c r="X174" i="3"/>
  <c r="O197" i="3"/>
  <c r="P197" i="3" s="1"/>
  <c r="Q197" i="3" s="1"/>
  <c r="AI197" i="3" s="1"/>
  <c r="AN197" i="3" s="1"/>
  <c r="X197" i="3"/>
  <c r="O185" i="3"/>
  <c r="P185" i="3" s="1"/>
  <c r="Q185" i="3" s="1"/>
  <c r="T185" i="3" s="1"/>
  <c r="X185" i="3"/>
  <c r="O152" i="3"/>
  <c r="P152" i="3" s="1"/>
  <c r="Q152" i="3" s="1"/>
  <c r="T152" i="3" s="1"/>
  <c r="X152" i="3"/>
  <c r="O104" i="3"/>
  <c r="P104" i="3" s="1"/>
  <c r="Q104" i="3" s="1"/>
  <c r="AI104" i="3" s="1"/>
  <c r="AN104" i="3" s="1"/>
  <c r="X104" i="3"/>
  <c r="O24" i="3"/>
  <c r="P24" i="3" s="1"/>
  <c r="Q24" i="3" s="1"/>
  <c r="T24" i="3" s="1"/>
  <c r="X24" i="3"/>
  <c r="O102" i="3"/>
  <c r="P102" i="3" s="1"/>
  <c r="Q102" i="3" s="1"/>
  <c r="T102" i="3" s="1"/>
  <c r="X102" i="3"/>
  <c r="O70" i="3"/>
  <c r="P70" i="3" s="1"/>
  <c r="Q70" i="3" s="1"/>
  <c r="T70" i="3" s="1"/>
  <c r="X70" i="3"/>
  <c r="O151" i="3"/>
  <c r="P151" i="3" s="1"/>
  <c r="Q151" i="3" s="1"/>
  <c r="AI151" i="3" s="1"/>
  <c r="AN151" i="3" s="1"/>
  <c r="X151" i="3"/>
  <c r="O119" i="3"/>
  <c r="P119" i="3" s="1"/>
  <c r="Q119" i="3" s="1"/>
  <c r="AI119" i="3" s="1"/>
  <c r="X119" i="3"/>
  <c r="O158" i="3"/>
  <c r="P158" i="3" s="1"/>
  <c r="Q158" i="3" s="1"/>
  <c r="T158" i="3" s="1"/>
  <c r="X158" i="3"/>
  <c r="O144" i="3"/>
  <c r="P144" i="3" s="1"/>
  <c r="Q144" i="3" s="1"/>
  <c r="AI144" i="3" s="1"/>
  <c r="AN144" i="3" s="1"/>
  <c r="X144" i="3"/>
  <c r="O124" i="3"/>
  <c r="P124" i="3" s="1"/>
  <c r="Q124" i="3" s="1"/>
  <c r="T124" i="3" s="1"/>
  <c r="X124" i="3"/>
  <c r="O112" i="3"/>
  <c r="P112" i="3" s="1"/>
  <c r="Q112" i="3" s="1"/>
  <c r="X112" i="3"/>
  <c r="O108" i="3"/>
  <c r="P108" i="3" s="1"/>
  <c r="Q108" i="3" s="1"/>
  <c r="T108" i="3" s="1"/>
  <c r="X108" i="3"/>
  <c r="O96" i="3"/>
  <c r="P96" i="3" s="1"/>
  <c r="Q96" i="3" s="1"/>
  <c r="AI96" i="3" s="1"/>
  <c r="AN96" i="3" s="1"/>
  <c r="X96" i="3"/>
  <c r="O92" i="3"/>
  <c r="P92" i="3" s="1"/>
  <c r="Q92" i="3" s="1"/>
  <c r="T92" i="3" s="1"/>
  <c r="X92" i="3"/>
  <c r="O80" i="3"/>
  <c r="P80" i="3" s="1"/>
  <c r="Q80" i="3" s="1"/>
  <c r="T80" i="3" s="1"/>
  <c r="X80" i="3"/>
  <c r="O76" i="3"/>
  <c r="P76" i="3" s="1"/>
  <c r="Q76" i="3" s="1"/>
  <c r="T76" i="3" s="1"/>
  <c r="X76" i="3"/>
  <c r="O60" i="3"/>
  <c r="P60" i="3" s="1"/>
  <c r="Q60" i="3" s="1"/>
  <c r="T60" i="3" s="1"/>
  <c r="X60" i="3"/>
  <c r="O48" i="3"/>
  <c r="P48" i="3" s="1"/>
  <c r="Q48" i="3" s="1"/>
  <c r="T48" i="3" s="1"/>
  <c r="X48" i="3"/>
  <c r="O44" i="3"/>
  <c r="P44" i="3" s="1"/>
  <c r="Q44" i="3" s="1"/>
  <c r="T44" i="3" s="1"/>
  <c r="X44" i="3"/>
  <c r="O32" i="3"/>
  <c r="P32" i="3" s="1"/>
  <c r="Q32" i="3" s="1"/>
  <c r="T32" i="3" s="1"/>
  <c r="X32" i="3"/>
  <c r="O28" i="3"/>
  <c r="P28" i="3" s="1"/>
  <c r="Q28" i="3" s="1"/>
  <c r="X28" i="3"/>
  <c r="O167" i="3"/>
  <c r="P167" i="3" s="1"/>
  <c r="Q167" i="3" s="1"/>
  <c r="T167" i="3" s="1"/>
  <c r="X167" i="3"/>
  <c r="O150" i="3"/>
  <c r="P150" i="3" s="1"/>
  <c r="Q150" i="3" s="1"/>
  <c r="T150" i="3" s="1"/>
  <c r="X150" i="3"/>
  <c r="O118" i="3"/>
  <c r="P118" i="3" s="1"/>
  <c r="Q118" i="3" s="1"/>
  <c r="AI118" i="3" s="1"/>
  <c r="AN118" i="3" s="1"/>
  <c r="X118" i="3"/>
  <c r="O86" i="3"/>
  <c r="P86" i="3" s="1"/>
  <c r="Q86" i="3" s="1"/>
  <c r="AI86" i="3" s="1"/>
  <c r="AN86" i="3" s="1"/>
  <c r="X86" i="3"/>
  <c r="O54" i="3"/>
  <c r="P54" i="3" s="1"/>
  <c r="Q54" i="3" s="1"/>
  <c r="AI54" i="3" s="1"/>
  <c r="AN54" i="3" s="1"/>
  <c r="X54" i="3"/>
  <c r="O22" i="3"/>
  <c r="P22" i="3" s="1"/>
  <c r="Q22" i="3" s="1"/>
  <c r="AI22" i="3" s="1"/>
  <c r="AN22" i="3" s="1"/>
  <c r="X22" i="3"/>
  <c r="O157" i="3"/>
  <c r="P157" i="3" s="1"/>
  <c r="Q157" i="3" s="1"/>
  <c r="AI157" i="3" s="1"/>
  <c r="AN157" i="3" s="1"/>
  <c r="X157" i="3"/>
  <c r="O161" i="3"/>
  <c r="P161" i="3" s="1"/>
  <c r="Q161" i="3" s="1"/>
  <c r="X161" i="3"/>
  <c r="O149" i="3"/>
  <c r="P149" i="3" s="1"/>
  <c r="Q149" i="3" s="1"/>
  <c r="T149" i="3" s="1"/>
  <c r="X149" i="3"/>
  <c r="O117" i="3"/>
  <c r="P117" i="3" s="1"/>
  <c r="Q117" i="3" s="1"/>
  <c r="X117" i="3"/>
  <c r="O85" i="3"/>
  <c r="P85" i="3" s="1"/>
  <c r="Q85" i="3" s="1"/>
  <c r="AI85" i="3" s="1"/>
  <c r="AN85" i="3" s="1"/>
  <c r="X85" i="3"/>
  <c r="O57" i="3"/>
  <c r="P57" i="3" s="1"/>
  <c r="Q57" i="3" s="1"/>
  <c r="AI57" i="3" s="1"/>
  <c r="X57" i="3"/>
  <c r="O25" i="3"/>
  <c r="P25" i="3" s="1"/>
  <c r="Q25" i="3" s="1"/>
  <c r="AI25" i="3" s="1"/>
  <c r="AN25" i="3" s="1"/>
  <c r="X25" i="3"/>
  <c r="O147" i="3"/>
  <c r="P147" i="3" s="1"/>
  <c r="Q147" i="3" s="1"/>
  <c r="AI147" i="3" s="1"/>
  <c r="AN147" i="3" s="1"/>
  <c r="X147" i="3"/>
  <c r="O143" i="3"/>
  <c r="P143" i="3" s="1"/>
  <c r="Q143" i="3" s="1"/>
  <c r="AI143" i="3" s="1"/>
  <c r="AN143" i="3" s="1"/>
  <c r="X143" i="3"/>
  <c r="O127" i="3"/>
  <c r="P127" i="3" s="1"/>
  <c r="Q127" i="3" s="1"/>
  <c r="AI127" i="3" s="1"/>
  <c r="AN127" i="3" s="1"/>
  <c r="X127" i="3"/>
  <c r="O115" i="3"/>
  <c r="P115" i="3" s="1"/>
  <c r="Q115" i="3" s="1"/>
  <c r="T115" i="3" s="1"/>
  <c r="X115" i="3"/>
  <c r="O111" i="3"/>
  <c r="P111" i="3" s="1"/>
  <c r="Q111" i="3" s="1"/>
  <c r="T111" i="3" s="1"/>
  <c r="X111" i="3"/>
  <c r="O95" i="3"/>
  <c r="P95" i="3" s="1"/>
  <c r="Q95" i="3" s="1"/>
  <c r="T95" i="3" s="1"/>
  <c r="X95" i="3"/>
  <c r="O83" i="3"/>
  <c r="P83" i="3" s="1"/>
  <c r="Q83" i="3" s="1"/>
  <c r="AI83" i="3" s="1"/>
  <c r="AN83" i="3" s="1"/>
  <c r="X83" i="3"/>
  <c r="O79" i="3"/>
  <c r="P79" i="3" s="1"/>
  <c r="Q79" i="3" s="1"/>
  <c r="AI79" i="3" s="1"/>
  <c r="AN79" i="3" s="1"/>
  <c r="X79" i="3"/>
  <c r="O164" i="3"/>
  <c r="P164" i="3" s="1"/>
  <c r="Q164" i="3" s="1"/>
  <c r="T164" i="3" s="1"/>
  <c r="X164" i="3"/>
  <c r="O138" i="3"/>
  <c r="P138" i="3" s="1"/>
  <c r="Q138" i="3" s="1"/>
  <c r="AI138" i="3" s="1"/>
  <c r="AN138" i="3" s="1"/>
  <c r="X138" i="3"/>
  <c r="O106" i="3"/>
  <c r="P106" i="3" s="1"/>
  <c r="Q106" i="3" s="1"/>
  <c r="T106" i="3" s="1"/>
  <c r="X106" i="3"/>
  <c r="O74" i="3"/>
  <c r="P74" i="3" s="1"/>
  <c r="Q74" i="3" s="1"/>
  <c r="AI74" i="3" s="1"/>
  <c r="AN74" i="3" s="1"/>
  <c r="X74" i="3"/>
  <c r="O66" i="3"/>
  <c r="P66" i="3" s="1"/>
  <c r="Q66" i="3" s="1"/>
  <c r="AI66" i="3" s="1"/>
  <c r="AN66" i="3" s="1"/>
  <c r="X66" i="3"/>
  <c r="O38" i="3"/>
  <c r="P38" i="3" s="1"/>
  <c r="Q38" i="3" s="1"/>
  <c r="AI38" i="3" s="1"/>
  <c r="AN38" i="3" s="1"/>
  <c r="X38" i="3"/>
  <c r="O34" i="3"/>
  <c r="P34" i="3" s="1"/>
  <c r="Q34" i="3" s="1"/>
  <c r="AI34" i="3" s="1"/>
  <c r="AN34" i="3" s="1"/>
  <c r="X34" i="3"/>
  <c r="O166" i="3"/>
  <c r="P166" i="3" s="1"/>
  <c r="Q166" i="3" s="1"/>
  <c r="T166" i="3" s="1"/>
  <c r="X166" i="3"/>
  <c r="O97" i="3"/>
  <c r="P97" i="3" s="1"/>
  <c r="Q97" i="3" s="1"/>
  <c r="T97" i="3" s="1"/>
  <c r="X97" i="3"/>
  <c r="O61" i="3"/>
  <c r="P61" i="3" s="1"/>
  <c r="Q61" i="3" s="1"/>
  <c r="AI61" i="3" s="1"/>
  <c r="X61" i="3"/>
  <c r="O29" i="3"/>
  <c r="P29" i="3" s="1"/>
  <c r="Q29" i="3" s="1"/>
  <c r="T29" i="3" s="1"/>
  <c r="X29" i="3"/>
  <c r="O159" i="3"/>
  <c r="P159" i="3" s="1"/>
  <c r="Q159" i="3" s="1"/>
  <c r="AI159" i="3" s="1"/>
  <c r="AN159" i="3" s="1"/>
  <c r="X159" i="3"/>
  <c r="O180" i="3"/>
  <c r="P180" i="3" s="1"/>
  <c r="Q180" i="3" s="1"/>
  <c r="X180" i="3"/>
  <c r="O194" i="3"/>
  <c r="P194" i="3" s="1"/>
  <c r="Q194" i="3" s="1"/>
  <c r="T194" i="3" s="1"/>
  <c r="X194" i="3"/>
  <c r="O186" i="3"/>
  <c r="P186" i="3" s="1"/>
  <c r="Q186" i="3" s="1"/>
  <c r="X186" i="3"/>
  <c r="O196" i="3"/>
  <c r="P196" i="3" s="1"/>
  <c r="Q196" i="3" s="1"/>
  <c r="AI196" i="3" s="1"/>
  <c r="AN196" i="3" s="1"/>
  <c r="X196" i="3"/>
  <c r="O14" i="3"/>
  <c r="P14" i="3" s="1"/>
  <c r="Q14" i="3" s="1"/>
  <c r="AI14" i="3" s="1"/>
  <c r="X14" i="3"/>
  <c r="O198" i="3"/>
  <c r="P198" i="3" s="1"/>
  <c r="Q198" i="3" s="1"/>
  <c r="T198" i="3" s="1"/>
  <c r="X198" i="3"/>
  <c r="O176" i="3"/>
  <c r="P176" i="3" s="1"/>
  <c r="Q176" i="3" s="1"/>
  <c r="T176" i="3" s="1"/>
  <c r="X176" i="3"/>
  <c r="O136" i="3"/>
  <c r="P136" i="3" s="1"/>
  <c r="Q136" i="3" s="1"/>
  <c r="AI136" i="3" s="1"/>
  <c r="AN136" i="3" s="1"/>
  <c r="X136" i="3"/>
  <c r="O120" i="3"/>
  <c r="P120" i="3" s="1"/>
  <c r="Q120" i="3" s="1"/>
  <c r="AI120" i="3" s="1"/>
  <c r="AN120" i="3" s="1"/>
  <c r="X120" i="3"/>
  <c r="O84" i="3"/>
  <c r="P84" i="3" s="1"/>
  <c r="Q84" i="3" s="1"/>
  <c r="AI84" i="3" s="1"/>
  <c r="AN84" i="3" s="1"/>
  <c r="X84" i="3"/>
  <c r="O72" i="3"/>
  <c r="P72" i="3" s="1"/>
  <c r="Q72" i="3" s="1"/>
  <c r="AI72" i="3" s="1"/>
  <c r="AN72" i="3" s="1"/>
  <c r="X72" i="3"/>
  <c r="O171" i="3"/>
  <c r="P171" i="3" s="1"/>
  <c r="Q171" i="3" s="1"/>
  <c r="AI171" i="3" s="1"/>
  <c r="AN171" i="3" s="1"/>
  <c r="X171" i="3"/>
  <c r="O101" i="3"/>
  <c r="P101" i="3" s="1"/>
  <c r="Q101" i="3" s="1"/>
  <c r="T101" i="3" s="1"/>
  <c r="X101" i="3"/>
  <c r="O73" i="3"/>
  <c r="P73" i="3" s="1"/>
  <c r="Q73" i="3" s="1"/>
  <c r="AI73" i="3" s="1"/>
  <c r="AN73" i="3" s="1"/>
  <c r="X73" i="3"/>
  <c r="O41" i="3"/>
  <c r="P41" i="3" s="1"/>
  <c r="Q41" i="3" s="1"/>
  <c r="AI41" i="3" s="1"/>
  <c r="AN41" i="3" s="1"/>
  <c r="X41" i="3"/>
  <c r="O135" i="3"/>
  <c r="P135" i="3" s="1"/>
  <c r="Q135" i="3" s="1"/>
  <c r="AI135" i="3" s="1"/>
  <c r="AN135" i="3" s="1"/>
  <c r="X135" i="3"/>
  <c r="O103" i="3"/>
  <c r="P103" i="3" s="1"/>
  <c r="Q103" i="3" s="1"/>
  <c r="T103" i="3" s="1"/>
  <c r="X103" i="3"/>
  <c r="O87" i="3"/>
  <c r="P87" i="3" s="1"/>
  <c r="Q87" i="3" s="1"/>
  <c r="AI87" i="3" s="1"/>
  <c r="AN87" i="3" s="1"/>
  <c r="X87" i="3"/>
  <c r="O47" i="3"/>
  <c r="P47" i="3" s="1"/>
  <c r="Q47" i="3" s="1"/>
  <c r="X47" i="3"/>
  <c r="O122" i="3"/>
  <c r="P122" i="3" s="1"/>
  <c r="Q122" i="3" s="1"/>
  <c r="AI122" i="3" s="1"/>
  <c r="AN122" i="3" s="1"/>
  <c r="X122" i="3"/>
  <c r="O114" i="3"/>
  <c r="P114" i="3" s="1"/>
  <c r="Q114" i="3" s="1"/>
  <c r="T114" i="3" s="1"/>
  <c r="X114" i="3"/>
  <c r="O90" i="3"/>
  <c r="P90" i="3" s="1"/>
  <c r="Q90" i="3" s="1"/>
  <c r="AI90" i="3" s="1"/>
  <c r="AN90" i="3" s="1"/>
  <c r="X90" i="3"/>
  <c r="O26" i="3"/>
  <c r="P26" i="3" s="1"/>
  <c r="Q26" i="3" s="1"/>
  <c r="AI26" i="3" s="1"/>
  <c r="AN26" i="3" s="1"/>
  <c r="X26" i="3"/>
  <c r="O172" i="3"/>
  <c r="P172" i="3" s="1"/>
  <c r="Q172" i="3" s="1"/>
  <c r="AI172" i="3" s="1"/>
  <c r="AN172" i="3" s="1"/>
  <c r="X172" i="3"/>
  <c r="O148" i="3"/>
  <c r="P148" i="3" s="1"/>
  <c r="Q148" i="3" s="1"/>
  <c r="AI148" i="3" s="1"/>
  <c r="AN148" i="3" s="1"/>
  <c r="X148" i="3"/>
  <c r="O128" i="3"/>
  <c r="P128" i="3" s="1"/>
  <c r="Q128" i="3" s="1"/>
  <c r="T128" i="3" s="1"/>
  <c r="X128" i="3"/>
  <c r="O116" i="3"/>
  <c r="P116" i="3" s="1"/>
  <c r="Q116" i="3" s="1"/>
  <c r="AI116" i="3" s="1"/>
  <c r="AN116" i="3" s="1"/>
  <c r="X116" i="3"/>
  <c r="O100" i="3"/>
  <c r="P100" i="3" s="1"/>
  <c r="Q100" i="3" s="1"/>
  <c r="T100" i="3" s="1"/>
  <c r="X100" i="3"/>
  <c r="O64" i="3"/>
  <c r="P64" i="3" s="1"/>
  <c r="Q64" i="3" s="1"/>
  <c r="T64" i="3" s="1"/>
  <c r="X64" i="3"/>
  <c r="O163" i="3"/>
  <c r="P163" i="3" s="1"/>
  <c r="Q163" i="3" s="1"/>
  <c r="AI163" i="3" s="1"/>
  <c r="AN163" i="3" s="1"/>
  <c r="X163" i="3"/>
  <c r="O126" i="3"/>
  <c r="P126" i="3" s="1"/>
  <c r="Q126" i="3" s="1"/>
  <c r="AI126" i="3" s="1"/>
  <c r="AN126" i="3" s="1"/>
  <c r="X126" i="3"/>
  <c r="O94" i="3"/>
  <c r="P94" i="3" s="1"/>
  <c r="Q94" i="3" s="1"/>
  <c r="AI94" i="3" s="1"/>
  <c r="AN94" i="3" s="1"/>
  <c r="X94" i="3"/>
  <c r="O62" i="3"/>
  <c r="P62" i="3" s="1"/>
  <c r="Q62" i="3" s="1"/>
  <c r="T62" i="3" s="1"/>
  <c r="X62" i="3"/>
  <c r="O30" i="3"/>
  <c r="P30" i="3" s="1"/>
  <c r="Q30" i="3" s="1"/>
  <c r="T30" i="3" s="1"/>
  <c r="X30" i="3"/>
  <c r="O154" i="3"/>
  <c r="P154" i="3" s="1"/>
  <c r="Q154" i="3" s="1"/>
  <c r="AI154" i="3" s="1"/>
  <c r="AN154" i="3" s="1"/>
  <c r="X154" i="3"/>
  <c r="O125" i="3"/>
  <c r="P125" i="3" s="1"/>
  <c r="Q125" i="3" s="1"/>
  <c r="T125" i="3" s="1"/>
  <c r="X125" i="3"/>
  <c r="O93" i="3"/>
  <c r="P93" i="3" s="1"/>
  <c r="Q93" i="3" s="1"/>
  <c r="T93" i="3" s="1"/>
  <c r="X93" i="3"/>
  <c r="O65" i="3"/>
  <c r="P65" i="3" s="1"/>
  <c r="Q65" i="3" s="1"/>
  <c r="AI65" i="3" s="1"/>
  <c r="AN65" i="3" s="1"/>
  <c r="X65" i="3"/>
  <c r="O33" i="3"/>
  <c r="P33" i="3" s="1"/>
  <c r="Q33" i="3" s="1"/>
  <c r="AI33" i="3" s="1"/>
  <c r="AN33" i="3" s="1"/>
  <c r="X33" i="3"/>
  <c r="O170" i="3"/>
  <c r="P170" i="3" s="1"/>
  <c r="Q170" i="3" s="1"/>
  <c r="AI170" i="3" s="1"/>
  <c r="AN170" i="3" s="1"/>
  <c r="X170" i="3"/>
  <c r="O139" i="3"/>
  <c r="P139" i="3" s="1"/>
  <c r="Q139" i="3" s="1"/>
  <c r="AI139" i="3" s="1"/>
  <c r="AN139" i="3" s="1"/>
  <c r="X139" i="3"/>
  <c r="O123" i="3"/>
  <c r="P123" i="3" s="1"/>
  <c r="Q123" i="3" s="1"/>
  <c r="AI123" i="3" s="1"/>
  <c r="AN123" i="3" s="1"/>
  <c r="X123" i="3"/>
  <c r="O107" i="3"/>
  <c r="P107" i="3" s="1"/>
  <c r="Q107" i="3" s="1"/>
  <c r="T107" i="3" s="1"/>
  <c r="X107" i="3"/>
  <c r="O91" i="3"/>
  <c r="P91" i="3" s="1"/>
  <c r="Q91" i="3" s="1"/>
  <c r="AI91" i="3" s="1"/>
  <c r="AN91" i="3" s="1"/>
  <c r="X91" i="3"/>
  <c r="O75" i="3"/>
  <c r="P75" i="3" s="1"/>
  <c r="Q75" i="3" s="1"/>
  <c r="AI75" i="3" s="1"/>
  <c r="AN75" i="3" s="1"/>
  <c r="X75" i="3"/>
  <c r="O63" i="3"/>
  <c r="P63" i="3" s="1"/>
  <c r="Q63" i="3" s="1"/>
  <c r="AI63" i="3" s="1"/>
  <c r="X63" i="3"/>
  <c r="O59" i="3"/>
  <c r="P59" i="3" s="1"/>
  <c r="Q59" i="3" s="1"/>
  <c r="AI59" i="3" s="1"/>
  <c r="X59" i="3"/>
  <c r="O43" i="3"/>
  <c r="P43" i="3" s="1"/>
  <c r="Q43" i="3" s="1"/>
  <c r="T43" i="3" s="1"/>
  <c r="X43" i="3"/>
  <c r="O31" i="3"/>
  <c r="P31" i="3" s="1"/>
  <c r="Q31" i="3" s="1"/>
  <c r="AI31" i="3" s="1"/>
  <c r="AN31" i="3" s="1"/>
  <c r="X31" i="3"/>
  <c r="O27" i="3"/>
  <c r="P27" i="3" s="1"/>
  <c r="Q27" i="3" s="1"/>
  <c r="T27" i="3" s="1"/>
  <c r="X27" i="3"/>
  <c r="O169" i="3"/>
  <c r="P169" i="3" s="1"/>
  <c r="Q169" i="3" s="1"/>
  <c r="AI169" i="3" s="1"/>
  <c r="AN169" i="3" s="1"/>
  <c r="X169" i="3"/>
  <c r="O168" i="3"/>
  <c r="P168" i="3" s="1"/>
  <c r="Q168" i="3" s="1"/>
  <c r="T168" i="3" s="1"/>
  <c r="X168" i="3"/>
  <c r="O146" i="3"/>
  <c r="P146" i="3" s="1"/>
  <c r="Q146" i="3" s="1"/>
  <c r="AI146" i="3" s="1"/>
  <c r="AN146" i="3" s="1"/>
  <c r="X146" i="3"/>
  <c r="O82" i="3"/>
  <c r="P82" i="3" s="1"/>
  <c r="Q82" i="3" s="1"/>
  <c r="AI82" i="3" s="1"/>
  <c r="AN82" i="3" s="1"/>
  <c r="X82" i="3"/>
  <c r="O50" i="3"/>
  <c r="P50" i="3" s="1"/>
  <c r="Q50" i="3" s="1"/>
  <c r="AI50" i="3" s="1"/>
  <c r="AN50" i="3" s="1"/>
  <c r="X50" i="3"/>
  <c r="O18" i="3"/>
  <c r="P18" i="3" s="1"/>
  <c r="Q18" i="3" s="1"/>
  <c r="T18" i="3" s="1"/>
  <c r="X18" i="3"/>
  <c r="O137" i="3"/>
  <c r="P137" i="3" s="1"/>
  <c r="Q137" i="3" s="1"/>
  <c r="AI137" i="3" s="1"/>
  <c r="AN137" i="3" s="1"/>
  <c r="X137" i="3"/>
  <c r="O129" i="3"/>
  <c r="P129" i="3" s="1"/>
  <c r="Q129" i="3" s="1"/>
  <c r="T129" i="3" s="1"/>
  <c r="X129" i="3"/>
  <c r="O105" i="3"/>
  <c r="P105" i="3" s="1"/>
  <c r="Q105" i="3" s="1"/>
  <c r="T105" i="3" s="1"/>
  <c r="X105" i="3"/>
  <c r="O69" i="3"/>
  <c r="P69" i="3" s="1"/>
  <c r="Q69" i="3" s="1"/>
  <c r="T69" i="3" s="1"/>
  <c r="X69" i="3"/>
  <c r="O37" i="3"/>
  <c r="P37" i="3" s="1"/>
  <c r="Q37" i="3" s="1"/>
  <c r="AI37" i="3" s="1"/>
  <c r="AN37" i="3" s="1"/>
  <c r="X37" i="3"/>
  <c r="O203" i="3"/>
  <c r="P203" i="3" s="1"/>
  <c r="Q203" i="3" s="1"/>
  <c r="AI203" i="3" s="1"/>
  <c r="AN203" i="3" s="1"/>
  <c r="X203" i="3"/>
  <c r="O181" i="3"/>
  <c r="P181" i="3" s="1"/>
  <c r="Q181" i="3" s="1"/>
  <c r="AI181" i="3" s="1"/>
  <c r="AN181" i="3" s="1"/>
  <c r="X181" i="3"/>
  <c r="O188" i="3"/>
  <c r="P188" i="3" s="1"/>
  <c r="Q188" i="3" s="1"/>
  <c r="AI188" i="3" s="1"/>
  <c r="AN188" i="3" s="1"/>
  <c r="X188" i="3"/>
  <c r="O192" i="3"/>
  <c r="P192" i="3" s="1"/>
  <c r="Q192" i="3" s="1"/>
  <c r="AI192" i="3" s="1"/>
  <c r="AN192" i="3" s="1"/>
  <c r="X192" i="3"/>
  <c r="O200" i="3"/>
  <c r="P200" i="3" s="1"/>
  <c r="Q200" i="3" s="1"/>
  <c r="AI200" i="3" s="1"/>
  <c r="AN200" i="3" s="1"/>
  <c r="X200" i="3"/>
  <c r="O182" i="3"/>
  <c r="P182" i="3" s="1"/>
  <c r="Q182" i="3" s="1"/>
  <c r="T182" i="3" s="1"/>
  <c r="X182" i="3"/>
  <c r="O191" i="3"/>
  <c r="P191" i="3" s="1"/>
  <c r="Q191" i="3" s="1"/>
  <c r="AI191" i="3" s="1"/>
  <c r="AN191" i="3" s="1"/>
  <c r="X191" i="3"/>
  <c r="O195" i="3"/>
  <c r="P195" i="3" s="1"/>
  <c r="Q195" i="3" s="1"/>
  <c r="T195" i="3" s="1"/>
  <c r="X195" i="3"/>
  <c r="O189" i="3"/>
  <c r="P189" i="3" s="1"/>
  <c r="Q189" i="3" s="1"/>
  <c r="AI189" i="3" s="1"/>
  <c r="AN189" i="3" s="1"/>
  <c r="X189" i="3"/>
  <c r="O175" i="3"/>
  <c r="P175" i="3" s="1"/>
  <c r="Q175" i="3" s="1"/>
  <c r="T175" i="3" s="1"/>
  <c r="X175" i="3"/>
  <c r="E8" i="9"/>
  <c r="AK13" i="4"/>
  <c r="AO13" i="4" s="1"/>
  <c r="AP13" i="4" s="1"/>
  <c r="E11" i="9"/>
  <c r="AA13" i="3"/>
  <c r="AF13" i="3" s="1"/>
  <c r="AG13" i="3" s="1"/>
  <c r="AH13" i="3" s="1"/>
  <c r="E10" i="9"/>
  <c r="AK12" i="4"/>
  <c r="AO12" i="4" s="1"/>
  <c r="AP12" i="4" s="1"/>
  <c r="I12" i="4"/>
  <c r="M12" i="4" s="1"/>
  <c r="N12" i="4" s="1"/>
  <c r="P12" i="4" s="1"/>
  <c r="AQ12" i="3"/>
  <c r="AV12" i="3" s="1"/>
  <c r="AW12" i="3" s="1"/>
  <c r="AX12" i="3" s="1"/>
  <c r="AA12" i="3"/>
  <c r="AF12" i="3" s="1"/>
  <c r="AG12" i="3" s="1"/>
  <c r="AH12" i="3" s="1"/>
  <c r="W12" i="4"/>
  <c r="AA12" i="4" s="1"/>
  <c r="AB12" i="4" s="1"/>
  <c r="J12" i="3"/>
  <c r="Q188" i="4"/>
  <c r="R188" i="4" s="1"/>
  <c r="AC188" i="4"/>
  <c r="AD188" i="4" s="1"/>
  <c r="AE188" i="4" s="1"/>
  <c r="AC13" i="4"/>
  <c r="AD13" i="4" s="1"/>
  <c r="AE13" i="4" s="1"/>
  <c r="Q13" i="4"/>
  <c r="R13" i="4" s="1"/>
  <c r="D7" i="9"/>
  <c r="AC198" i="4"/>
  <c r="AD198" i="4" s="1"/>
  <c r="AE198" i="4" s="1"/>
  <c r="Q198" i="4"/>
  <c r="R198" i="4" s="1"/>
  <c r="AC175" i="4"/>
  <c r="AD175" i="4" s="1"/>
  <c r="AE175" i="4" s="1"/>
  <c r="Q175" i="4"/>
  <c r="R175" i="4" s="1"/>
  <c r="Q197" i="4"/>
  <c r="R197" i="4" s="1"/>
  <c r="AC197" i="4"/>
  <c r="AD197" i="4" s="1"/>
  <c r="AE197" i="4" s="1"/>
  <c r="AC186" i="4"/>
  <c r="AD186" i="4" s="1"/>
  <c r="AE186" i="4" s="1"/>
  <c r="Q186" i="4"/>
  <c r="R186" i="4" s="1"/>
  <c r="AC203" i="4"/>
  <c r="AD203" i="4" s="1"/>
  <c r="AE203" i="4" s="1"/>
  <c r="Q203" i="4"/>
  <c r="R203" i="4" s="1"/>
  <c r="T15" i="3"/>
  <c r="AI15" i="3"/>
  <c r="AN15" i="3" s="1"/>
  <c r="Q178" i="4"/>
  <c r="R178" i="4" s="1"/>
  <c r="AC178" i="4"/>
  <c r="AD178" i="4" s="1"/>
  <c r="AE178" i="4" s="1"/>
  <c r="T202" i="3"/>
  <c r="T201" i="3"/>
  <c r="AC179" i="4"/>
  <c r="AD179" i="4" s="1"/>
  <c r="AE179" i="4" s="1"/>
  <c r="Q179" i="4"/>
  <c r="R179" i="4" s="1"/>
  <c r="AC187" i="4"/>
  <c r="AD187" i="4" s="1"/>
  <c r="AE187" i="4" s="1"/>
  <c r="Q187" i="4"/>
  <c r="R187" i="4" s="1"/>
  <c r="Q177" i="4"/>
  <c r="R177" i="4" s="1"/>
  <c r="AC177" i="4"/>
  <c r="AD177" i="4" s="1"/>
  <c r="AE177" i="4" s="1"/>
  <c r="Q190" i="4"/>
  <c r="R190" i="4" s="1"/>
  <c r="AC190" i="4"/>
  <c r="AD190" i="4" s="1"/>
  <c r="AE190" i="4" s="1"/>
  <c r="AC182" i="4"/>
  <c r="AD182" i="4" s="1"/>
  <c r="AE182" i="4" s="1"/>
  <c r="Q182" i="4"/>
  <c r="R182" i="4" s="1"/>
  <c r="Q16" i="4"/>
  <c r="R16" i="4" s="1"/>
  <c r="AC16" i="4"/>
  <c r="AD16" i="4" s="1"/>
  <c r="AE16" i="4" s="1"/>
  <c r="Q199" i="4"/>
  <c r="R199" i="4" s="1"/>
  <c r="AC199" i="4"/>
  <c r="AD199" i="4" s="1"/>
  <c r="AE199" i="4" s="1"/>
  <c r="T180" i="3"/>
  <c r="AI180" i="3"/>
  <c r="AN180" i="3" s="1"/>
  <c r="AC194" i="4"/>
  <c r="AD194" i="4" s="1"/>
  <c r="AE194" i="4" s="1"/>
  <c r="Q194" i="4"/>
  <c r="R194" i="4" s="1"/>
  <c r="AI186" i="3"/>
  <c r="AN186" i="3" s="1"/>
  <c r="T186" i="3"/>
  <c r="Q181" i="4"/>
  <c r="R181" i="4" s="1"/>
  <c r="AC181" i="4"/>
  <c r="AD181" i="4" s="1"/>
  <c r="AE181" i="4" s="1"/>
  <c r="Q193" i="4"/>
  <c r="R193" i="4" s="1"/>
  <c r="AC193" i="4"/>
  <c r="AD193" i="4" s="1"/>
  <c r="AE193" i="4" s="1"/>
  <c r="AC183" i="4"/>
  <c r="AD183" i="4" s="1"/>
  <c r="AE183" i="4" s="1"/>
  <c r="Q183" i="4"/>
  <c r="R183" i="4" s="1"/>
  <c r="AC192" i="4"/>
  <c r="AD192" i="4" s="1"/>
  <c r="AE192" i="4" s="1"/>
  <c r="Q192" i="4"/>
  <c r="R192" i="4" s="1"/>
  <c r="T14" i="3"/>
  <c r="Q200" i="4"/>
  <c r="R200" i="4" s="1"/>
  <c r="AC200" i="4"/>
  <c r="AD200" i="4" s="1"/>
  <c r="AE200" i="4" s="1"/>
  <c r="T190" i="3"/>
  <c r="Q174" i="4"/>
  <c r="R174" i="4" s="1"/>
  <c r="AC174" i="4"/>
  <c r="AD174" i="4" s="1"/>
  <c r="AE174" i="4" s="1"/>
  <c r="Q184" i="4"/>
  <c r="R184" i="4" s="1"/>
  <c r="AC184" i="4"/>
  <c r="AD184" i="4" s="1"/>
  <c r="AE184" i="4" s="1"/>
  <c r="Q176" i="4"/>
  <c r="R176" i="4" s="1"/>
  <c r="AC176" i="4"/>
  <c r="AD176" i="4" s="1"/>
  <c r="AE176" i="4" s="1"/>
  <c r="AC195" i="4"/>
  <c r="AD195" i="4" s="1"/>
  <c r="AE195" i="4" s="1"/>
  <c r="Q195" i="4"/>
  <c r="R195" i="4" s="1"/>
  <c r="Q189" i="4"/>
  <c r="R189" i="4" s="1"/>
  <c r="AC189" i="4"/>
  <c r="AD189" i="4" s="1"/>
  <c r="AE189" i="4" s="1"/>
  <c r="AI16" i="3"/>
  <c r="AN16" i="3" s="1"/>
  <c r="T16" i="3"/>
  <c r="Q11" i="4"/>
  <c r="R11" i="4" s="1"/>
  <c r="AC11" i="4"/>
  <c r="AD11" i="4" s="1"/>
  <c r="AE11" i="4" s="1"/>
  <c r="Q180" i="4"/>
  <c r="R180" i="4" s="1"/>
  <c r="AC180" i="4"/>
  <c r="AD180" i="4" s="1"/>
  <c r="AE180" i="4" s="1"/>
  <c r="AC204" i="4"/>
  <c r="AD204" i="4" s="1"/>
  <c r="AE204" i="4" s="1"/>
  <c r="Q204" i="4"/>
  <c r="R204" i="4" s="1"/>
  <c r="AC196" i="4"/>
  <c r="AD196" i="4" s="1"/>
  <c r="AE196" i="4" s="1"/>
  <c r="Q196" i="4"/>
  <c r="R196" i="4" s="1"/>
  <c r="Q15" i="4"/>
  <c r="R15" i="4" s="1"/>
  <c r="AC15" i="4"/>
  <c r="AD15" i="4" s="1"/>
  <c r="AE15" i="4" s="1"/>
  <c r="AC202" i="4"/>
  <c r="AD202" i="4" s="1"/>
  <c r="AE202" i="4" s="1"/>
  <c r="Q202" i="4"/>
  <c r="R202" i="4" s="1"/>
  <c r="Q201" i="4"/>
  <c r="R201" i="4" s="1"/>
  <c r="AC201" i="4"/>
  <c r="AD201" i="4" s="1"/>
  <c r="AE201" i="4" s="1"/>
  <c r="AC191" i="4"/>
  <c r="AD191" i="4" s="1"/>
  <c r="AE191" i="4" s="1"/>
  <c r="Q191" i="4"/>
  <c r="R191" i="4" s="1"/>
  <c r="T197" i="3"/>
  <c r="Q185" i="4"/>
  <c r="R185" i="4" s="1"/>
  <c r="AC185" i="4"/>
  <c r="AD185" i="4" s="1"/>
  <c r="AE185" i="4" s="1"/>
  <c r="Q88" i="4"/>
  <c r="R88" i="4" s="1"/>
  <c r="AC88" i="4"/>
  <c r="AD88" i="4" s="1"/>
  <c r="AE88" i="4" s="1"/>
  <c r="AC56" i="4"/>
  <c r="AD56" i="4" s="1"/>
  <c r="AE56" i="4" s="1"/>
  <c r="Q56" i="4"/>
  <c r="R56" i="4" s="1"/>
  <c r="AI36" i="3"/>
  <c r="AN36" i="3" s="1"/>
  <c r="AC171" i="4"/>
  <c r="AD171" i="4" s="1"/>
  <c r="AE171" i="4" s="1"/>
  <c r="Q171" i="4"/>
  <c r="R171" i="4" s="1"/>
  <c r="Q54" i="4"/>
  <c r="R54" i="4" s="1"/>
  <c r="AC54" i="4"/>
  <c r="AD54" i="4" s="1"/>
  <c r="AE54" i="4" s="1"/>
  <c r="AI141" i="3"/>
  <c r="AN141" i="3" s="1"/>
  <c r="T141" i="3"/>
  <c r="Q65" i="4"/>
  <c r="R65" i="4" s="1"/>
  <c r="AC65" i="4"/>
  <c r="AD65" i="4" s="1"/>
  <c r="AE65" i="4" s="1"/>
  <c r="T156" i="3"/>
  <c r="AI156" i="3"/>
  <c r="AN156" i="3" s="1"/>
  <c r="AC147" i="4"/>
  <c r="AD147" i="4" s="1"/>
  <c r="AE147" i="4" s="1"/>
  <c r="Q147" i="4"/>
  <c r="R147" i="4" s="1"/>
  <c r="AC123" i="4"/>
  <c r="AD123" i="4" s="1"/>
  <c r="AE123" i="4" s="1"/>
  <c r="Q123" i="4"/>
  <c r="R123" i="4" s="1"/>
  <c r="Q91" i="4"/>
  <c r="R91" i="4" s="1"/>
  <c r="AC91" i="4"/>
  <c r="AD91" i="4" s="1"/>
  <c r="AE91" i="4" s="1"/>
  <c r="Q59" i="4"/>
  <c r="R59" i="4" s="1"/>
  <c r="AC59" i="4"/>
  <c r="AD59" i="4" s="1"/>
  <c r="AE59" i="4" s="1"/>
  <c r="T51" i="3"/>
  <c r="Q27" i="4"/>
  <c r="R27" i="4" s="1"/>
  <c r="AC27" i="4"/>
  <c r="AD27" i="4" s="1"/>
  <c r="AE27" i="4" s="1"/>
  <c r="AC106" i="4"/>
  <c r="AD106" i="4" s="1"/>
  <c r="AE106" i="4" s="1"/>
  <c r="Q106" i="4"/>
  <c r="R106" i="4" s="1"/>
  <c r="AC38" i="4"/>
  <c r="AD38" i="4" s="1"/>
  <c r="AE38" i="4" s="1"/>
  <c r="Q38" i="4"/>
  <c r="R38" i="4" s="1"/>
  <c r="AI113" i="3"/>
  <c r="AN113" i="3" s="1"/>
  <c r="T113" i="3"/>
  <c r="AI173" i="3"/>
  <c r="AN173" i="3" s="1"/>
  <c r="Q159" i="4"/>
  <c r="R159" i="4" s="1"/>
  <c r="AC159" i="4"/>
  <c r="AD159" i="4" s="1"/>
  <c r="AE159" i="4" s="1"/>
  <c r="Q64" i="4"/>
  <c r="R64" i="4" s="1"/>
  <c r="AC64" i="4"/>
  <c r="AD64" i="4" s="1"/>
  <c r="AE64" i="4" s="1"/>
  <c r="AC24" i="4"/>
  <c r="AD24" i="4" s="1"/>
  <c r="AE24" i="4" s="1"/>
  <c r="Q24" i="4"/>
  <c r="R24" i="4" s="1"/>
  <c r="AC167" i="4"/>
  <c r="Q167" i="4"/>
  <c r="R167" i="4" s="1"/>
  <c r="AI142" i="3"/>
  <c r="AN142" i="3" s="1"/>
  <c r="T142" i="3"/>
  <c r="AC86" i="4"/>
  <c r="AD86" i="4" s="1"/>
  <c r="AE86" i="4" s="1"/>
  <c r="Q86" i="4"/>
  <c r="R86" i="4" s="1"/>
  <c r="Q33" i="4"/>
  <c r="R33" i="4" s="1"/>
  <c r="AC33" i="4"/>
  <c r="AD33" i="4" s="1"/>
  <c r="AE33" i="4" s="1"/>
  <c r="AC139" i="4"/>
  <c r="AD139" i="4" s="1"/>
  <c r="AE139" i="4" s="1"/>
  <c r="Q139" i="4"/>
  <c r="R139" i="4" s="1"/>
  <c r="AC79" i="4"/>
  <c r="AD79" i="4" s="1"/>
  <c r="AE79" i="4" s="1"/>
  <c r="Q79" i="4"/>
  <c r="R79" i="4" s="1"/>
  <c r="Q43" i="4"/>
  <c r="R43" i="4" s="1"/>
  <c r="AC43" i="4"/>
  <c r="AD43" i="4" s="1"/>
  <c r="AE43" i="4" s="1"/>
  <c r="AC31" i="4"/>
  <c r="AD31" i="4" s="1"/>
  <c r="AE31" i="4" s="1"/>
  <c r="Q31" i="4"/>
  <c r="R31" i="4" s="1"/>
  <c r="AC74" i="4"/>
  <c r="AD74" i="4" s="1"/>
  <c r="AE74" i="4" s="1"/>
  <c r="Q74" i="4"/>
  <c r="R74" i="4" s="1"/>
  <c r="Q166" i="4"/>
  <c r="R166" i="4" s="1"/>
  <c r="AC166" i="4"/>
  <c r="AD166" i="4" s="1"/>
  <c r="AE166" i="4" s="1"/>
  <c r="Q37" i="4"/>
  <c r="R37" i="4" s="1"/>
  <c r="AC37" i="4"/>
  <c r="AD37" i="4" s="1"/>
  <c r="AE37" i="4" s="1"/>
  <c r="Q152" i="4"/>
  <c r="R152" i="4" s="1"/>
  <c r="AC152" i="4"/>
  <c r="AD152" i="4" s="1"/>
  <c r="AE152" i="4" s="1"/>
  <c r="Q120" i="4"/>
  <c r="R120" i="4" s="1"/>
  <c r="AC120" i="4"/>
  <c r="AD120" i="4" s="1"/>
  <c r="AE120" i="4" s="1"/>
  <c r="AI60" i="3"/>
  <c r="Q40" i="4"/>
  <c r="R40" i="4" s="1"/>
  <c r="AC40" i="4"/>
  <c r="AD40" i="4" s="1"/>
  <c r="AE40" i="4" s="1"/>
  <c r="AD167" i="4"/>
  <c r="AE167" i="4" s="1"/>
  <c r="AC94" i="4"/>
  <c r="AD94" i="4" s="1"/>
  <c r="AE94" i="4" s="1"/>
  <c r="Q94" i="4"/>
  <c r="R94" i="4" s="1"/>
  <c r="T22" i="3"/>
  <c r="Q125" i="4"/>
  <c r="R125" i="4" s="1"/>
  <c r="AC125" i="4"/>
  <c r="AD125" i="4" s="1"/>
  <c r="AE125" i="4" s="1"/>
  <c r="AC73" i="4"/>
  <c r="AD73" i="4" s="1"/>
  <c r="AE73" i="4" s="1"/>
  <c r="Q73" i="4"/>
  <c r="R73" i="4" s="1"/>
  <c r="AC41" i="4"/>
  <c r="AD41" i="4" s="1"/>
  <c r="AE41" i="4" s="1"/>
  <c r="Q41" i="4"/>
  <c r="R41" i="4" s="1"/>
  <c r="Q170" i="4"/>
  <c r="R170" i="4" s="1"/>
  <c r="AC170" i="4"/>
  <c r="AD170" i="4" s="1"/>
  <c r="AE170" i="4" s="1"/>
  <c r="T147" i="3"/>
  <c r="AC119" i="4"/>
  <c r="AD119" i="4" s="1"/>
  <c r="AE119" i="4" s="1"/>
  <c r="Q119" i="4"/>
  <c r="R119" i="4" s="1"/>
  <c r="AI111" i="3"/>
  <c r="AN111" i="3" s="1"/>
  <c r="Q103" i="4"/>
  <c r="R103" i="4" s="1"/>
  <c r="AC103" i="4"/>
  <c r="AD103" i="4" s="1"/>
  <c r="AE103" i="4" s="1"/>
  <c r="AC87" i="4"/>
  <c r="AD87" i="4" s="1"/>
  <c r="AE87" i="4" s="1"/>
  <c r="Q87" i="4"/>
  <c r="R87" i="4" s="1"/>
  <c r="Q146" i="4"/>
  <c r="R146" i="4" s="1"/>
  <c r="AC146" i="4"/>
  <c r="AD146" i="4" s="1"/>
  <c r="AE146" i="4" s="1"/>
  <c r="T66" i="3"/>
  <c r="AC18" i="4"/>
  <c r="AD18" i="4" s="1"/>
  <c r="AE18" i="4" s="1"/>
  <c r="Q18" i="4"/>
  <c r="R18" i="4" s="1"/>
  <c r="Q137" i="4"/>
  <c r="R137" i="4" s="1"/>
  <c r="AC137" i="4"/>
  <c r="AD137" i="4" s="1"/>
  <c r="AE137" i="4" s="1"/>
  <c r="Q105" i="4"/>
  <c r="R105" i="4" s="1"/>
  <c r="AC105" i="4"/>
  <c r="AD105" i="4" s="1"/>
  <c r="AE105" i="4" s="1"/>
  <c r="AI97" i="3"/>
  <c r="AN97" i="3" s="1"/>
  <c r="Q81" i="4"/>
  <c r="R81" i="4" s="1"/>
  <c r="AC81" i="4"/>
  <c r="AD81" i="4" s="1"/>
  <c r="AE81" i="4" s="1"/>
  <c r="Q45" i="4"/>
  <c r="R45" i="4" s="1"/>
  <c r="AC45" i="4"/>
  <c r="AD45" i="4" s="1"/>
  <c r="AE45" i="4" s="1"/>
  <c r="T159" i="3"/>
  <c r="AC158" i="4"/>
  <c r="AD158" i="4" s="1"/>
  <c r="AE158" i="4" s="1"/>
  <c r="Q158" i="4"/>
  <c r="R158" i="4" s="1"/>
  <c r="AI140" i="3"/>
  <c r="AN140" i="3" s="1"/>
  <c r="AI68" i="3"/>
  <c r="AN68" i="3" s="1"/>
  <c r="AC163" i="4"/>
  <c r="AD163" i="4" s="1"/>
  <c r="AE163" i="4" s="1"/>
  <c r="Q163" i="4"/>
  <c r="R163" i="4" s="1"/>
  <c r="AC150" i="4"/>
  <c r="AD150" i="4" s="1"/>
  <c r="AE150" i="4" s="1"/>
  <c r="Q150" i="4"/>
  <c r="R150" i="4" s="1"/>
  <c r="AI78" i="3"/>
  <c r="AN78" i="3" s="1"/>
  <c r="Q22" i="4"/>
  <c r="R22" i="4" s="1"/>
  <c r="AC22" i="4"/>
  <c r="AD22" i="4" s="1"/>
  <c r="AE22" i="4" s="1"/>
  <c r="Q117" i="4"/>
  <c r="R117" i="4" s="1"/>
  <c r="AC117" i="4"/>
  <c r="AD117" i="4" s="1"/>
  <c r="AE117" i="4" s="1"/>
  <c r="AC93" i="4"/>
  <c r="AD93" i="4" s="1"/>
  <c r="AE93" i="4" s="1"/>
  <c r="Q93" i="4"/>
  <c r="R93" i="4" s="1"/>
  <c r="AC107" i="4"/>
  <c r="AD107" i="4" s="1"/>
  <c r="AE107" i="4" s="1"/>
  <c r="Q107" i="4"/>
  <c r="R107" i="4" s="1"/>
  <c r="AC75" i="4"/>
  <c r="AD75" i="4" s="1"/>
  <c r="AE75" i="4" s="1"/>
  <c r="Q75" i="4"/>
  <c r="R75" i="4" s="1"/>
  <c r="AC47" i="4"/>
  <c r="AD47" i="4" s="1"/>
  <c r="AE47" i="4" s="1"/>
  <c r="Q47" i="4"/>
  <c r="R47" i="4" s="1"/>
  <c r="AC169" i="4"/>
  <c r="AD169" i="4" s="1"/>
  <c r="AE169" i="4" s="1"/>
  <c r="Q169" i="4"/>
  <c r="R169" i="4" s="1"/>
  <c r="AC138" i="4"/>
  <c r="AD138" i="4" s="1"/>
  <c r="AE138" i="4" s="1"/>
  <c r="Q138" i="4"/>
  <c r="R138" i="4" s="1"/>
  <c r="AI98" i="3"/>
  <c r="AN98" i="3" s="1"/>
  <c r="AI145" i="3"/>
  <c r="AN145" i="3" s="1"/>
  <c r="Q69" i="4"/>
  <c r="R69" i="4" s="1"/>
  <c r="AC69" i="4"/>
  <c r="AD69" i="4" s="1"/>
  <c r="AE69" i="4" s="1"/>
  <c r="AI53" i="3"/>
  <c r="AN53" i="3" s="1"/>
  <c r="T144" i="3"/>
  <c r="Q136" i="4"/>
  <c r="R136" i="4" s="1"/>
  <c r="AC136" i="4"/>
  <c r="AD136" i="4" s="1"/>
  <c r="AE136" i="4" s="1"/>
  <c r="T112" i="3"/>
  <c r="AI112" i="3"/>
  <c r="AN112" i="3" s="1"/>
  <c r="Q104" i="4"/>
  <c r="R104" i="4" s="1"/>
  <c r="AC104" i="4"/>
  <c r="AD104" i="4" s="1"/>
  <c r="AE104" i="4" s="1"/>
  <c r="T96" i="3"/>
  <c r="AI80" i="3"/>
  <c r="AN80" i="3" s="1"/>
  <c r="AI28" i="3"/>
  <c r="AN28" i="3" s="1"/>
  <c r="T28" i="3"/>
  <c r="AC155" i="4"/>
  <c r="AD155" i="4" s="1"/>
  <c r="AE155" i="4" s="1"/>
  <c r="Q155" i="4"/>
  <c r="R155" i="4" s="1"/>
  <c r="AC126" i="4"/>
  <c r="AD126" i="4" s="1"/>
  <c r="AE126" i="4" s="1"/>
  <c r="Q126" i="4"/>
  <c r="R126" i="4" s="1"/>
  <c r="AC62" i="4"/>
  <c r="AD62" i="4" s="1"/>
  <c r="AE62" i="4" s="1"/>
  <c r="Q62" i="4"/>
  <c r="R62" i="4" s="1"/>
  <c r="Q30" i="4"/>
  <c r="R30" i="4" s="1"/>
  <c r="AC30" i="4"/>
  <c r="AD30" i="4" s="1"/>
  <c r="AE30" i="4" s="1"/>
  <c r="T161" i="3"/>
  <c r="AI161" i="3"/>
  <c r="AN161" i="3" s="1"/>
  <c r="Q154" i="4"/>
  <c r="R154" i="4" s="1"/>
  <c r="AC154" i="4"/>
  <c r="AD154" i="4" s="1"/>
  <c r="AE154" i="4" s="1"/>
  <c r="T117" i="3"/>
  <c r="AI117" i="3"/>
  <c r="Q156" i="4"/>
  <c r="R156" i="4" s="1"/>
  <c r="AC156" i="4"/>
  <c r="AD156" i="4" s="1"/>
  <c r="AE156" i="4" s="1"/>
  <c r="Q151" i="4"/>
  <c r="R151" i="4" s="1"/>
  <c r="AC151" i="4"/>
  <c r="AD151" i="4" s="1"/>
  <c r="AE151" i="4" s="1"/>
  <c r="AC135" i="4"/>
  <c r="AD135" i="4" s="1"/>
  <c r="AE135" i="4" s="1"/>
  <c r="Q135" i="4"/>
  <c r="R135" i="4" s="1"/>
  <c r="T127" i="3"/>
  <c r="T83" i="3"/>
  <c r="AC71" i="4"/>
  <c r="AD71" i="4" s="1"/>
  <c r="AE71" i="4" s="1"/>
  <c r="Q71" i="4"/>
  <c r="R71" i="4" s="1"/>
  <c r="Q55" i="4"/>
  <c r="R55" i="4" s="1"/>
  <c r="AC55" i="4"/>
  <c r="AD55" i="4" s="1"/>
  <c r="AE55" i="4" s="1"/>
  <c r="AC39" i="4"/>
  <c r="AD39" i="4" s="1"/>
  <c r="AE39" i="4" s="1"/>
  <c r="Q39" i="4"/>
  <c r="R39" i="4" s="1"/>
  <c r="AC23" i="4"/>
  <c r="AD23" i="4" s="1"/>
  <c r="AE23" i="4" s="1"/>
  <c r="Q23" i="4"/>
  <c r="R23" i="4" s="1"/>
  <c r="Q114" i="4"/>
  <c r="R114" i="4" s="1"/>
  <c r="AC114" i="4"/>
  <c r="AD114" i="4" s="1"/>
  <c r="AE114" i="4" s="1"/>
  <c r="Q82" i="4"/>
  <c r="R82" i="4" s="1"/>
  <c r="AC82" i="4"/>
  <c r="AD82" i="4" s="1"/>
  <c r="AE82" i="4" s="1"/>
  <c r="Q50" i="4"/>
  <c r="R50" i="4" s="1"/>
  <c r="AC50" i="4"/>
  <c r="AD50" i="4" s="1"/>
  <c r="AE50" i="4" s="1"/>
  <c r="Q160" i="4"/>
  <c r="R160" i="4" s="1"/>
  <c r="AC160" i="4"/>
  <c r="AD160" i="4" s="1"/>
  <c r="AE160" i="4" s="1"/>
  <c r="Q172" i="4"/>
  <c r="R172" i="4" s="1"/>
  <c r="AC172" i="4"/>
  <c r="AD172" i="4" s="1"/>
  <c r="AE172" i="4" s="1"/>
  <c r="T148" i="3"/>
  <c r="Q144" i="4"/>
  <c r="R144" i="4" s="1"/>
  <c r="AC144" i="4"/>
  <c r="AD144" i="4" s="1"/>
  <c r="AE144" i="4" s="1"/>
  <c r="Q140" i="4"/>
  <c r="R140" i="4" s="1"/>
  <c r="AC140" i="4"/>
  <c r="AD140" i="4" s="1"/>
  <c r="AE140" i="4" s="1"/>
  <c r="Q132" i="4"/>
  <c r="R132" i="4" s="1"/>
  <c r="AC132" i="4"/>
  <c r="AD132" i="4" s="1"/>
  <c r="AE132" i="4" s="1"/>
  <c r="Q124" i="4"/>
  <c r="R124" i="4" s="1"/>
  <c r="AC124" i="4"/>
  <c r="AD124" i="4" s="1"/>
  <c r="AE124" i="4" s="1"/>
  <c r="T116" i="3"/>
  <c r="Q112" i="4"/>
  <c r="R112" i="4" s="1"/>
  <c r="AC112" i="4"/>
  <c r="AD112" i="4" s="1"/>
  <c r="AE112" i="4" s="1"/>
  <c r="Q108" i="4"/>
  <c r="R108" i="4" s="1"/>
  <c r="AC108" i="4"/>
  <c r="AD108" i="4" s="1"/>
  <c r="AE108" i="4" s="1"/>
  <c r="Q92" i="4"/>
  <c r="R92" i="4" s="1"/>
  <c r="AC92" i="4"/>
  <c r="AD92" i="4" s="1"/>
  <c r="AE92" i="4" s="1"/>
  <c r="Q84" i="4"/>
  <c r="R84" i="4" s="1"/>
  <c r="AC84" i="4"/>
  <c r="AD84" i="4" s="1"/>
  <c r="AE84" i="4" s="1"/>
  <c r="Q80" i="4"/>
  <c r="R80" i="4" s="1"/>
  <c r="AC80" i="4"/>
  <c r="AD80" i="4" s="1"/>
  <c r="AE80" i="4" s="1"/>
  <c r="Q76" i="4"/>
  <c r="R76" i="4" s="1"/>
  <c r="AC76" i="4"/>
  <c r="AD76" i="4" s="1"/>
  <c r="AE76" i="4" s="1"/>
  <c r="AI64" i="3"/>
  <c r="AN64" i="3" s="1"/>
  <c r="Q60" i="4"/>
  <c r="R60" i="4" s="1"/>
  <c r="AC60" i="4"/>
  <c r="AD60" i="4" s="1"/>
  <c r="AE60" i="4" s="1"/>
  <c r="Q52" i="4"/>
  <c r="R52" i="4" s="1"/>
  <c r="AC52" i="4"/>
  <c r="AD52" i="4" s="1"/>
  <c r="AE52" i="4" s="1"/>
  <c r="Q48" i="4"/>
  <c r="R48" i="4" s="1"/>
  <c r="AC48" i="4"/>
  <c r="AD48" i="4" s="1"/>
  <c r="AE48" i="4" s="1"/>
  <c r="Q44" i="4"/>
  <c r="R44" i="4" s="1"/>
  <c r="AC44" i="4"/>
  <c r="AD44" i="4" s="1"/>
  <c r="AE44" i="4" s="1"/>
  <c r="Q36" i="4"/>
  <c r="R36" i="4" s="1"/>
  <c r="AC36" i="4"/>
  <c r="AD36" i="4" s="1"/>
  <c r="AE36" i="4" s="1"/>
  <c r="Q28" i="4"/>
  <c r="R28" i="4" s="1"/>
  <c r="AC28" i="4"/>
  <c r="AD28" i="4" s="1"/>
  <c r="AE28" i="4" s="1"/>
  <c r="AC153" i="4"/>
  <c r="AD153" i="4" s="1"/>
  <c r="AE153" i="4" s="1"/>
  <c r="Q153" i="4"/>
  <c r="R153" i="4" s="1"/>
  <c r="AC134" i="4"/>
  <c r="AD134" i="4" s="1"/>
  <c r="AE134" i="4" s="1"/>
  <c r="Q134" i="4"/>
  <c r="R134" i="4" s="1"/>
  <c r="AC102" i="4"/>
  <c r="AD102" i="4" s="1"/>
  <c r="AE102" i="4" s="1"/>
  <c r="Q102" i="4"/>
  <c r="R102" i="4" s="1"/>
  <c r="AC70" i="4"/>
  <c r="AD70" i="4" s="1"/>
  <c r="AE70" i="4" s="1"/>
  <c r="Q70" i="4"/>
  <c r="R70" i="4" s="1"/>
  <c r="Q42" i="4"/>
  <c r="R42" i="4" s="1"/>
  <c r="AC42" i="4"/>
  <c r="AD42" i="4" s="1"/>
  <c r="AE42" i="4" s="1"/>
  <c r="Q161" i="4"/>
  <c r="R161" i="4" s="1"/>
  <c r="AC161" i="4"/>
  <c r="AD161" i="4" s="1"/>
  <c r="AE161" i="4" s="1"/>
  <c r="T154" i="3"/>
  <c r="Q133" i="4"/>
  <c r="R133" i="4" s="1"/>
  <c r="AC133" i="4"/>
  <c r="AD133" i="4" s="1"/>
  <c r="AE133" i="4" s="1"/>
  <c r="Q101" i="4"/>
  <c r="R101" i="4" s="1"/>
  <c r="AC101" i="4"/>
  <c r="AD101" i="4" s="1"/>
  <c r="AE101" i="4" s="1"/>
  <c r="AI93" i="3"/>
  <c r="AN93" i="3" s="1"/>
  <c r="AC77" i="4"/>
  <c r="AD77" i="4" s="1"/>
  <c r="AE77" i="4" s="1"/>
  <c r="Q77" i="4"/>
  <c r="R77" i="4" s="1"/>
  <c r="AC49" i="4"/>
  <c r="AD49" i="4" s="1"/>
  <c r="AE49" i="4" s="1"/>
  <c r="Q49" i="4"/>
  <c r="R49" i="4" s="1"/>
  <c r="Q17" i="4"/>
  <c r="R17" i="4" s="1"/>
  <c r="AC17" i="4"/>
  <c r="AD17" i="4" s="1"/>
  <c r="AE17" i="4" s="1"/>
  <c r="Q165" i="4"/>
  <c r="R165" i="4" s="1"/>
  <c r="AC165" i="4"/>
  <c r="AD165" i="4" s="1"/>
  <c r="AE165" i="4" s="1"/>
  <c r="T139" i="3"/>
  <c r="Q131" i="4"/>
  <c r="R131" i="4" s="1"/>
  <c r="AC131" i="4"/>
  <c r="AD131" i="4" s="1"/>
  <c r="AE131" i="4" s="1"/>
  <c r="T75" i="3"/>
  <c r="AC35" i="4"/>
  <c r="AD35" i="4" s="1"/>
  <c r="AE35" i="4" s="1"/>
  <c r="Q35" i="4"/>
  <c r="R35" i="4" s="1"/>
  <c r="Q164" i="4"/>
  <c r="R164" i="4" s="1"/>
  <c r="AC164" i="4"/>
  <c r="AD164" i="4" s="1"/>
  <c r="AE164" i="4" s="1"/>
  <c r="AC122" i="4"/>
  <c r="AD122" i="4" s="1"/>
  <c r="AE122" i="4" s="1"/>
  <c r="Q122" i="4"/>
  <c r="R122" i="4" s="1"/>
  <c r="AC90" i="4"/>
  <c r="AD90" i="4" s="1"/>
  <c r="AE90" i="4" s="1"/>
  <c r="Q90" i="4"/>
  <c r="R90" i="4" s="1"/>
  <c r="AC58" i="4"/>
  <c r="AD58" i="4" s="1"/>
  <c r="AE58" i="4" s="1"/>
  <c r="Q58" i="4"/>
  <c r="R58" i="4" s="1"/>
  <c r="AC26" i="4"/>
  <c r="AD26" i="4" s="1"/>
  <c r="AE26" i="4" s="1"/>
  <c r="Q26" i="4"/>
  <c r="R26" i="4" s="1"/>
  <c r="AC145" i="4"/>
  <c r="AD145" i="4" s="1"/>
  <c r="AE145" i="4" s="1"/>
  <c r="Q145" i="4"/>
  <c r="R145" i="4" s="1"/>
  <c r="T137" i="3"/>
  <c r="Q113" i="4"/>
  <c r="R113" i="4" s="1"/>
  <c r="AC113" i="4"/>
  <c r="AD113" i="4" s="1"/>
  <c r="AE113" i="4" s="1"/>
  <c r="AC89" i="4"/>
  <c r="AD89" i="4" s="1"/>
  <c r="AE89" i="4" s="1"/>
  <c r="Q89" i="4"/>
  <c r="R89" i="4" s="1"/>
  <c r="Q53" i="4"/>
  <c r="R53" i="4" s="1"/>
  <c r="AC53" i="4"/>
  <c r="AD53" i="4" s="1"/>
  <c r="AE53" i="4" s="1"/>
  <c r="Q21" i="4"/>
  <c r="R21" i="4" s="1"/>
  <c r="AC21" i="4"/>
  <c r="AD21" i="4" s="1"/>
  <c r="AE21" i="4" s="1"/>
  <c r="Q173" i="4"/>
  <c r="R173" i="4" s="1"/>
  <c r="AC173" i="4"/>
  <c r="AD173" i="4" s="1"/>
  <c r="AE173" i="4" s="1"/>
  <c r="Q116" i="4"/>
  <c r="R116" i="4" s="1"/>
  <c r="AC116" i="4"/>
  <c r="AD116" i="4" s="1"/>
  <c r="AE116" i="4" s="1"/>
  <c r="Q96" i="4"/>
  <c r="R96" i="4" s="1"/>
  <c r="AC96" i="4"/>
  <c r="AD96" i="4" s="1"/>
  <c r="AE96" i="4" s="1"/>
  <c r="Q72" i="4"/>
  <c r="R72" i="4" s="1"/>
  <c r="AC72" i="4"/>
  <c r="AD72" i="4" s="1"/>
  <c r="AE72" i="4" s="1"/>
  <c r="AC118" i="4"/>
  <c r="AD118" i="4" s="1"/>
  <c r="AE118" i="4" s="1"/>
  <c r="Q118" i="4"/>
  <c r="R118" i="4" s="1"/>
  <c r="AI46" i="3"/>
  <c r="AN46" i="3" s="1"/>
  <c r="Q149" i="4"/>
  <c r="R149" i="4" s="1"/>
  <c r="AC149" i="4"/>
  <c r="AD149" i="4" s="1"/>
  <c r="AE149" i="4" s="1"/>
  <c r="AC95" i="4"/>
  <c r="AD95" i="4" s="1"/>
  <c r="AE95" i="4" s="1"/>
  <c r="Q95" i="4"/>
  <c r="R95" i="4" s="1"/>
  <c r="Q63" i="4"/>
  <c r="R63" i="4" s="1"/>
  <c r="AC63" i="4"/>
  <c r="AD63" i="4" s="1"/>
  <c r="AE63" i="4" s="1"/>
  <c r="T35" i="3"/>
  <c r="Q168" i="4"/>
  <c r="R168" i="4" s="1"/>
  <c r="AC168" i="4"/>
  <c r="AD168" i="4" s="1"/>
  <c r="AE168" i="4" s="1"/>
  <c r="T130" i="3"/>
  <c r="Q129" i="4"/>
  <c r="R129" i="4" s="1"/>
  <c r="AC129" i="4"/>
  <c r="AD129" i="4" s="1"/>
  <c r="AE129" i="4" s="1"/>
  <c r="AI152" i="3"/>
  <c r="AN152" i="3" s="1"/>
  <c r="Q148" i="4"/>
  <c r="R148" i="4" s="1"/>
  <c r="AC148" i="4"/>
  <c r="AD148" i="4" s="1"/>
  <c r="AE148" i="4" s="1"/>
  <c r="Q128" i="4"/>
  <c r="R128" i="4" s="1"/>
  <c r="AC128" i="4"/>
  <c r="AD128" i="4" s="1"/>
  <c r="AE128" i="4" s="1"/>
  <c r="Q100" i="4"/>
  <c r="R100" i="4" s="1"/>
  <c r="AC100" i="4"/>
  <c r="AD100" i="4" s="1"/>
  <c r="AE100" i="4" s="1"/>
  <c r="Q68" i="4"/>
  <c r="R68" i="4" s="1"/>
  <c r="AC68" i="4"/>
  <c r="AD68" i="4" s="1"/>
  <c r="AE68" i="4" s="1"/>
  <c r="AC32" i="4"/>
  <c r="AD32" i="4" s="1"/>
  <c r="AE32" i="4" s="1"/>
  <c r="Q32" i="4"/>
  <c r="R32" i="4" s="1"/>
  <c r="AC20" i="4"/>
  <c r="AD20" i="4" s="1"/>
  <c r="AE20" i="4" s="1"/>
  <c r="Q20" i="4"/>
  <c r="R20" i="4" s="1"/>
  <c r="AC142" i="4"/>
  <c r="AD142" i="4" s="1"/>
  <c r="AE142" i="4" s="1"/>
  <c r="Q142" i="4"/>
  <c r="R142" i="4" s="1"/>
  <c r="AI134" i="3"/>
  <c r="AN134" i="3" s="1"/>
  <c r="AC110" i="4"/>
  <c r="AD110" i="4" s="1"/>
  <c r="AE110" i="4" s="1"/>
  <c r="Q110" i="4"/>
  <c r="R110" i="4" s="1"/>
  <c r="AI102" i="3"/>
  <c r="AN102" i="3" s="1"/>
  <c r="AC78" i="4"/>
  <c r="AD78" i="4" s="1"/>
  <c r="AE78" i="4" s="1"/>
  <c r="Q78" i="4"/>
  <c r="R78" i="4" s="1"/>
  <c r="AI70" i="3"/>
  <c r="AN70" i="3" s="1"/>
  <c r="AC46" i="4"/>
  <c r="AD46" i="4" s="1"/>
  <c r="AE46" i="4" s="1"/>
  <c r="Q46" i="4"/>
  <c r="R46" i="4" s="1"/>
  <c r="AI42" i="3"/>
  <c r="AN42" i="3" s="1"/>
  <c r="Q157" i="4"/>
  <c r="R157" i="4" s="1"/>
  <c r="AC157" i="4"/>
  <c r="AD157" i="4" s="1"/>
  <c r="AE157" i="4" s="1"/>
  <c r="Q141" i="4"/>
  <c r="R141" i="4" s="1"/>
  <c r="AC141" i="4"/>
  <c r="AD141" i="4" s="1"/>
  <c r="AE141" i="4" s="1"/>
  <c r="AC109" i="4"/>
  <c r="AD109" i="4" s="1"/>
  <c r="AE109" i="4" s="1"/>
  <c r="Q109" i="4"/>
  <c r="R109" i="4" s="1"/>
  <c r="AI101" i="3"/>
  <c r="AN101" i="3" s="1"/>
  <c r="Q85" i="4"/>
  <c r="R85" i="4" s="1"/>
  <c r="AC85" i="4"/>
  <c r="AD85" i="4" s="1"/>
  <c r="AE85" i="4" s="1"/>
  <c r="AC57" i="4"/>
  <c r="AD57" i="4" s="1"/>
  <c r="AE57" i="4" s="1"/>
  <c r="Q57" i="4"/>
  <c r="R57" i="4" s="1"/>
  <c r="AC25" i="4"/>
  <c r="AD25" i="4" s="1"/>
  <c r="AE25" i="4" s="1"/>
  <c r="Q25" i="4"/>
  <c r="R25" i="4" s="1"/>
  <c r="AC143" i="4"/>
  <c r="AD143" i="4" s="1"/>
  <c r="AE143" i="4" s="1"/>
  <c r="Q143" i="4"/>
  <c r="R143" i="4" s="1"/>
  <c r="Q127" i="4"/>
  <c r="R127" i="4" s="1"/>
  <c r="AC127" i="4"/>
  <c r="AD127" i="4" s="1"/>
  <c r="AE127" i="4" s="1"/>
  <c r="T119" i="3"/>
  <c r="AC115" i="4"/>
  <c r="AD115" i="4" s="1"/>
  <c r="AE115" i="4" s="1"/>
  <c r="Q115" i="4"/>
  <c r="R115" i="4" s="1"/>
  <c r="AC111" i="4"/>
  <c r="AD111" i="4" s="1"/>
  <c r="AE111" i="4" s="1"/>
  <c r="Q111" i="4"/>
  <c r="R111" i="4" s="1"/>
  <c r="AC99" i="4"/>
  <c r="AD99" i="4" s="1"/>
  <c r="AE99" i="4" s="1"/>
  <c r="Q99" i="4"/>
  <c r="R99" i="4" s="1"/>
  <c r="AC83" i="4"/>
  <c r="AD83" i="4" s="1"/>
  <c r="AE83" i="4" s="1"/>
  <c r="Q83" i="4"/>
  <c r="R83" i="4" s="1"/>
  <c r="AC67" i="4"/>
  <c r="AD67" i="4" s="1"/>
  <c r="AE67" i="4" s="1"/>
  <c r="Q67" i="4"/>
  <c r="R67" i="4" s="1"/>
  <c r="AC51" i="4"/>
  <c r="AD51" i="4" s="1"/>
  <c r="AE51" i="4" s="1"/>
  <c r="Q51" i="4"/>
  <c r="R51" i="4" s="1"/>
  <c r="AI47" i="3"/>
  <c r="AN47" i="3" s="1"/>
  <c r="T47" i="3"/>
  <c r="Q19" i="4"/>
  <c r="R19" i="4" s="1"/>
  <c r="AC19" i="4"/>
  <c r="AD19" i="4" s="1"/>
  <c r="AE19" i="4" s="1"/>
  <c r="Q162" i="4"/>
  <c r="R162" i="4" s="1"/>
  <c r="AC162" i="4"/>
  <c r="AD162" i="4" s="1"/>
  <c r="AE162" i="4" s="1"/>
  <c r="AC130" i="4"/>
  <c r="AD130" i="4" s="1"/>
  <c r="AE130" i="4" s="1"/>
  <c r="Q130" i="4"/>
  <c r="R130" i="4" s="1"/>
  <c r="AI114" i="3"/>
  <c r="AN114" i="3" s="1"/>
  <c r="AC98" i="4"/>
  <c r="AD98" i="4" s="1"/>
  <c r="AE98" i="4" s="1"/>
  <c r="Q98" i="4"/>
  <c r="R98" i="4" s="1"/>
  <c r="AC66" i="4"/>
  <c r="AD66" i="4" s="1"/>
  <c r="AE66" i="4" s="1"/>
  <c r="Q66" i="4"/>
  <c r="R66" i="4" s="1"/>
  <c r="T58" i="3"/>
  <c r="AC34" i="4"/>
  <c r="AD34" i="4" s="1"/>
  <c r="AE34" i="4" s="1"/>
  <c r="Q34" i="4"/>
  <c r="R34" i="4" s="1"/>
  <c r="T26" i="3"/>
  <c r="AC121" i="4"/>
  <c r="AD121" i="4" s="1"/>
  <c r="AE121" i="4" s="1"/>
  <c r="Q121" i="4"/>
  <c r="R121" i="4" s="1"/>
  <c r="Q97" i="4"/>
  <c r="R97" i="4" s="1"/>
  <c r="AC97" i="4"/>
  <c r="AD97" i="4" s="1"/>
  <c r="AE97" i="4" s="1"/>
  <c r="T81" i="3"/>
  <c r="Q61" i="4"/>
  <c r="R61" i="4" s="1"/>
  <c r="AC61" i="4"/>
  <c r="AD61" i="4" s="1"/>
  <c r="AE61" i="4" s="1"/>
  <c r="Q29" i="4"/>
  <c r="R29" i="4" s="1"/>
  <c r="AC29" i="4"/>
  <c r="AD29" i="4" s="1"/>
  <c r="AE29" i="4" s="1"/>
  <c r="AQ10" i="3"/>
  <c r="AK10" i="4"/>
  <c r="W10" i="4"/>
  <c r="J10" i="3"/>
  <c r="W10" i="3" s="1"/>
  <c r="L10" i="4"/>
  <c r="N10" i="3"/>
  <c r="AI160" i="3" l="1"/>
  <c r="AN160" i="3" s="1"/>
  <c r="AI27" i="3"/>
  <c r="AN27" i="3" s="1"/>
  <c r="T184" i="3"/>
  <c r="AI167" i="3"/>
  <c r="AN167" i="3" s="1"/>
  <c r="AI166" i="3"/>
  <c r="AN166" i="3" s="1"/>
  <c r="AI89" i="3"/>
  <c r="AN89" i="3" s="1"/>
  <c r="AI131" i="3"/>
  <c r="AN131" i="3" s="1"/>
  <c r="AI199" i="3"/>
  <c r="AN199" i="3" s="1"/>
  <c r="AN14" i="3"/>
  <c r="AY14" i="3"/>
  <c r="AI108" i="3"/>
  <c r="AN108" i="3" s="1"/>
  <c r="T54" i="3"/>
  <c r="U54" i="3" s="1"/>
  <c r="V54" i="3" s="1"/>
  <c r="T21" i="3"/>
  <c r="AI121" i="3"/>
  <c r="T122" i="3"/>
  <c r="AI155" i="3"/>
  <c r="AN155" i="3" s="1"/>
  <c r="T85" i="3"/>
  <c r="T165" i="3"/>
  <c r="T20" i="3"/>
  <c r="T23" i="3"/>
  <c r="U23" i="3" s="1"/>
  <c r="V23" i="3" s="1"/>
  <c r="AI52" i="3"/>
  <c r="AN52" i="3" s="1"/>
  <c r="T110" i="3"/>
  <c r="AI132" i="3"/>
  <c r="AN132" i="3" s="1"/>
  <c r="T84" i="3"/>
  <c r="T146" i="3"/>
  <c r="T31" i="3"/>
  <c r="AI107" i="3"/>
  <c r="AN107" i="3" s="1"/>
  <c r="T170" i="3"/>
  <c r="U170" i="3" s="1"/>
  <c r="V170" i="3" s="1"/>
  <c r="AI62" i="3"/>
  <c r="AI100" i="3"/>
  <c r="AN100" i="3" s="1"/>
  <c r="AI32" i="3"/>
  <c r="AN32" i="3" s="1"/>
  <c r="AI92" i="3"/>
  <c r="AN92" i="3" s="1"/>
  <c r="T162" i="3"/>
  <c r="AI185" i="3"/>
  <c r="AN185" i="3" s="1"/>
  <c r="T11" i="3"/>
  <c r="U11" i="3" s="1"/>
  <c r="V11" i="3" s="1"/>
  <c r="T189" i="3"/>
  <c r="U189" i="3" s="1"/>
  <c r="V189" i="3" s="1"/>
  <c r="AI178" i="3"/>
  <c r="AN178" i="3" s="1"/>
  <c r="AI176" i="3"/>
  <c r="AN176" i="3" s="1"/>
  <c r="T163" i="3"/>
  <c r="T143" i="3"/>
  <c r="U143" i="3" s="1"/>
  <c r="V143" i="3" s="1"/>
  <c r="T157" i="3"/>
  <c r="T187" i="3"/>
  <c r="T200" i="3"/>
  <c r="U200" i="3" s="1"/>
  <c r="V200" i="3" s="1"/>
  <c r="T171" i="3"/>
  <c r="U171" i="3" s="1"/>
  <c r="V171" i="3" s="1"/>
  <c r="T87" i="3"/>
  <c r="T136" i="3"/>
  <c r="T37" i="3"/>
  <c r="U37" i="3" s="1"/>
  <c r="V37" i="3" s="1"/>
  <c r="AI76" i="3"/>
  <c r="AN76" i="3" s="1"/>
  <c r="AI124" i="3"/>
  <c r="AN124" i="3" s="1"/>
  <c r="T118" i="3"/>
  <c r="AI55" i="3"/>
  <c r="AN55" i="3" s="1"/>
  <c r="T109" i="3"/>
  <c r="U109" i="3" s="1"/>
  <c r="V109" i="3" s="1"/>
  <c r="AI39" i="3"/>
  <c r="AN39" i="3" s="1"/>
  <c r="T71" i="3"/>
  <c r="T174" i="3"/>
  <c r="AI193" i="3"/>
  <c r="AN193" i="3" s="1"/>
  <c r="AC14" i="4"/>
  <c r="AD14" i="4" s="1"/>
  <c r="AE14" i="4" s="1"/>
  <c r="AM14" i="3"/>
  <c r="I9" i="4"/>
  <c r="S10" i="4"/>
  <c r="T10" i="4"/>
  <c r="AI182" i="3"/>
  <c r="AN182" i="3" s="1"/>
  <c r="T192" i="3"/>
  <c r="U192" i="3" s="1"/>
  <c r="V192" i="3" s="1"/>
  <c r="AI103" i="3"/>
  <c r="AN103" i="3" s="1"/>
  <c r="T41" i="3"/>
  <c r="AI105" i="3"/>
  <c r="AN105" i="3" s="1"/>
  <c r="T50" i="3"/>
  <c r="U50" i="3" s="1"/>
  <c r="V50" i="3" s="1"/>
  <c r="T169" i="3"/>
  <c r="U169" i="3" s="1"/>
  <c r="V169" i="3" s="1"/>
  <c r="T59" i="3"/>
  <c r="T33" i="3"/>
  <c r="T126" i="3"/>
  <c r="U126" i="3" s="1"/>
  <c r="V126" i="3" s="1"/>
  <c r="T196" i="3"/>
  <c r="U196" i="3" s="1"/>
  <c r="V196" i="3" s="1"/>
  <c r="T181" i="3"/>
  <c r="T86" i="3"/>
  <c r="AI44" i="3"/>
  <c r="AY44" i="3" s="1"/>
  <c r="AI29" i="3"/>
  <c r="AN29" i="3" s="1"/>
  <c r="T34" i="3"/>
  <c r="AI106" i="3"/>
  <c r="AN106" i="3" s="1"/>
  <c r="AI164" i="3"/>
  <c r="AN164" i="3" s="1"/>
  <c r="T57" i="3"/>
  <c r="U57" i="3" s="1"/>
  <c r="V57" i="3" s="1"/>
  <c r="AI19" i="3"/>
  <c r="AN19" i="3" s="1"/>
  <c r="AI67" i="3"/>
  <c r="AN67" i="3" s="1"/>
  <c r="AI99" i="3"/>
  <c r="AN99" i="3" s="1"/>
  <c r="AI153" i="3"/>
  <c r="AN153" i="3" s="1"/>
  <c r="T17" i="3"/>
  <c r="U17" i="3" s="1"/>
  <c r="V17" i="3" s="1"/>
  <c r="T77" i="3"/>
  <c r="AI177" i="3"/>
  <c r="AN177" i="3" s="1"/>
  <c r="T179" i="3"/>
  <c r="U179" i="3" s="1"/>
  <c r="V179" i="3" s="1"/>
  <c r="AI204" i="3"/>
  <c r="AN204" i="3" s="1"/>
  <c r="AI24" i="3"/>
  <c r="AN24" i="3" s="1"/>
  <c r="AI40" i="3"/>
  <c r="AN40" i="3" s="1"/>
  <c r="T72" i="3"/>
  <c r="U72" i="3" s="1"/>
  <c r="V72" i="3" s="1"/>
  <c r="T88" i="3"/>
  <c r="T120" i="3"/>
  <c r="AI150" i="3"/>
  <c r="AN150" i="3" s="1"/>
  <c r="J9" i="3"/>
  <c r="AI195" i="3"/>
  <c r="AN195" i="3" s="1"/>
  <c r="AV10" i="3"/>
  <c r="AW10" i="3" s="1"/>
  <c r="AQ9" i="3"/>
  <c r="AF10" i="3"/>
  <c r="AG10" i="3" s="1"/>
  <c r="AA9" i="3"/>
  <c r="AI69" i="3"/>
  <c r="AN69" i="3" s="1"/>
  <c r="AI194" i="3"/>
  <c r="AN194" i="3" s="1"/>
  <c r="AI129" i="3"/>
  <c r="AN129" i="3" s="1"/>
  <c r="AI158" i="3"/>
  <c r="AN158" i="3" s="1"/>
  <c r="AO10" i="4"/>
  <c r="AK9" i="4"/>
  <c r="AA10" i="4"/>
  <c r="W9" i="4"/>
  <c r="AY119" i="3"/>
  <c r="AN119" i="3"/>
  <c r="AY62" i="3"/>
  <c r="AN62" i="3"/>
  <c r="AY57" i="3"/>
  <c r="AN57" i="3"/>
  <c r="AY60" i="3"/>
  <c r="AN60" i="3"/>
  <c r="AY63" i="3"/>
  <c r="AN63" i="3"/>
  <c r="AY61" i="3"/>
  <c r="AN61" i="3"/>
  <c r="AY117" i="3"/>
  <c r="AN117" i="3"/>
  <c r="AY121" i="3"/>
  <c r="AN121" i="3"/>
  <c r="AY58" i="3"/>
  <c r="AN58" i="3"/>
  <c r="AY59" i="3"/>
  <c r="AN59" i="3"/>
  <c r="AI45" i="3"/>
  <c r="AN45" i="3" s="1"/>
  <c r="T73" i="3"/>
  <c r="AI133" i="3"/>
  <c r="AN133" i="3" s="1"/>
  <c r="T104" i="3"/>
  <c r="U104" i="3" s="1"/>
  <c r="V104" i="3" s="1"/>
  <c r="T63" i="3"/>
  <c r="U63" i="3" s="1"/>
  <c r="V63" i="3" s="1"/>
  <c r="T91" i="3"/>
  <c r="U91" i="3" s="1"/>
  <c r="V91" i="3" s="1"/>
  <c r="T123" i="3"/>
  <c r="U123" i="3" s="1"/>
  <c r="V123" i="3" s="1"/>
  <c r="T65" i="3"/>
  <c r="U65" i="3" s="1"/>
  <c r="V65" i="3" s="1"/>
  <c r="AI30" i="3"/>
  <c r="AN30" i="3" s="1"/>
  <c r="AI128" i="3"/>
  <c r="AN128" i="3" s="1"/>
  <c r="T49" i="3"/>
  <c r="U49" i="3" s="1"/>
  <c r="V49" i="3" s="1"/>
  <c r="T38" i="3"/>
  <c r="U38" i="3" s="1"/>
  <c r="V38" i="3" s="1"/>
  <c r="AI149" i="3"/>
  <c r="AN149" i="3" s="1"/>
  <c r="T90" i="3"/>
  <c r="T135" i="3"/>
  <c r="U135" i="3" s="1"/>
  <c r="V135" i="3" s="1"/>
  <c r="T151" i="3"/>
  <c r="U151" i="3" s="1"/>
  <c r="V151" i="3" s="1"/>
  <c r="AI56" i="3"/>
  <c r="AN56" i="3" s="1"/>
  <c r="AI18" i="3"/>
  <c r="AN18" i="3" s="1"/>
  <c r="T82" i="3"/>
  <c r="U82" i="3" s="1"/>
  <c r="V82" i="3" s="1"/>
  <c r="AI168" i="3"/>
  <c r="AI43" i="3"/>
  <c r="AN43" i="3" s="1"/>
  <c r="AI125" i="3"/>
  <c r="AN125" i="3" s="1"/>
  <c r="T94" i="3"/>
  <c r="U94" i="3" s="1"/>
  <c r="V94" i="3" s="1"/>
  <c r="T138" i="3"/>
  <c r="AI115" i="3"/>
  <c r="T25" i="3"/>
  <c r="AI48" i="3"/>
  <c r="AN48" i="3" s="1"/>
  <c r="T172" i="3"/>
  <c r="U172" i="3" s="1"/>
  <c r="V172" i="3" s="1"/>
  <c r="T61" i="3"/>
  <c r="U61" i="3" s="1"/>
  <c r="V61" i="3" s="1"/>
  <c r="T74" i="3"/>
  <c r="U74" i="3" s="1"/>
  <c r="V74" i="3" s="1"/>
  <c r="T79" i="3"/>
  <c r="U79" i="3" s="1"/>
  <c r="V79" i="3" s="1"/>
  <c r="AI95" i="3"/>
  <c r="AJ95" i="3" s="1"/>
  <c r="AI13" i="3"/>
  <c r="AN13" i="3" s="1"/>
  <c r="T183" i="3"/>
  <c r="U183" i="3" s="1"/>
  <c r="V183" i="3" s="1"/>
  <c r="AI198" i="3"/>
  <c r="AN198" i="3" s="1"/>
  <c r="T191" i="3"/>
  <c r="U191" i="3" s="1"/>
  <c r="V191" i="3" s="1"/>
  <c r="AI175" i="3"/>
  <c r="AN175" i="3" s="1"/>
  <c r="O12" i="3"/>
  <c r="P12" i="3" s="1"/>
  <c r="Q12" i="3" s="1"/>
  <c r="X12" i="3"/>
  <c r="T188" i="3"/>
  <c r="U188" i="3" s="1"/>
  <c r="V188" i="3" s="1"/>
  <c r="T203" i="3"/>
  <c r="U203" i="3" s="1"/>
  <c r="V203" i="3" s="1"/>
  <c r="X10" i="3"/>
  <c r="U40" i="3"/>
  <c r="V40" i="3" s="1"/>
  <c r="U152" i="3"/>
  <c r="V152" i="3" s="1"/>
  <c r="U27" i="3"/>
  <c r="V27" i="3" s="1"/>
  <c r="U75" i="3"/>
  <c r="V75" i="3" s="1"/>
  <c r="U44" i="3"/>
  <c r="V44" i="3" s="1"/>
  <c r="U96" i="3"/>
  <c r="V96" i="3" s="1"/>
  <c r="U106" i="3"/>
  <c r="V106" i="3" s="1"/>
  <c r="U142" i="3"/>
  <c r="V142" i="3" s="1"/>
  <c r="U51" i="3"/>
  <c r="V51" i="3" s="1"/>
  <c r="U176" i="3"/>
  <c r="V176" i="3" s="1"/>
  <c r="U193" i="3"/>
  <c r="V193" i="3" s="1"/>
  <c r="U81" i="3"/>
  <c r="V81" i="3" s="1"/>
  <c r="U26" i="3"/>
  <c r="V26" i="3" s="1"/>
  <c r="U58" i="3"/>
  <c r="V58" i="3" s="1"/>
  <c r="U90" i="3"/>
  <c r="V90" i="3" s="1"/>
  <c r="U114" i="3"/>
  <c r="V114" i="3" s="1"/>
  <c r="U119" i="3"/>
  <c r="V119" i="3" s="1"/>
  <c r="U41" i="3"/>
  <c r="V41" i="3" s="1"/>
  <c r="U73" i="3"/>
  <c r="V73" i="3" s="1"/>
  <c r="U101" i="3"/>
  <c r="V101" i="3" s="1"/>
  <c r="U88" i="3"/>
  <c r="V88" i="3" s="1"/>
  <c r="U31" i="3"/>
  <c r="V31" i="3" s="1"/>
  <c r="U139" i="3"/>
  <c r="V139" i="3" s="1"/>
  <c r="U33" i="3"/>
  <c r="V33" i="3" s="1"/>
  <c r="U93" i="3"/>
  <c r="V93" i="3" s="1"/>
  <c r="U154" i="3"/>
  <c r="V154" i="3" s="1"/>
  <c r="U62" i="3"/>
  <c r="V62" i="3" s="1"/>
  <c r="U116" i="3"/>
  <c r="V116" i="3" s="1"/>
  <c r="U138" i="3"/>
  <c r="V138" i="3" s="1"/>
  <c r="U25" i="3"/>
  <c r="V25" i="3" s="1"/>
  <c r="U28" i="3"/>
  <c r="V28" i="3" s="1"/>
  <c r="U78" i="3"/>
  <c r="V78" i="3" s="1"/>
  <c r="U68" i="3"/>
  <c r="V68" i="3" s="1"/>
  <c r="U97" i="3"/>
  <c r="V97" i="3" s="1"/>
  <c r="U147" i="3"/>
  <c r="V147" i="3" s="1"/>
  <c r="U22" i="3"/>
  <c r="V22" i="3" s="1"/>
  <c r="U92" i="3"/>
  <c r="V92" i="3" s="1"/>
  <c r="U67" i="3"/>
  <c r="V67" i="3" s="1"/>
  <c r="U99" i="3"/>
  <c r="V99" i="3" s="1"/>
  <c r="U52" i="3"/>
  <c r="V52" i="3" s="1"/>
  <c r="U156" i="3"/>
  <c r="V156" i="3" s="1"/>
  <c r="U194" i="3"/>
  <c r="V194" i="3" s="1"/>
  <c r="U13" i="3"/>
  <c r="V13" i="3" s="1"/>
  <c r="U15" i="3"/>
  <c r="V15" i="3" s="1"/>
  <c r="U198" i="3"/>
  <c r="V198" i="3" s="1"/>
  <c r="U24" i="3"/>
  <c r="V24" i="3" s="1"/>
  <c r="U129" i="3"/>
  <c r="V129" i="3" s="1"/>
  <c r="U83" i="3"/>
  <c r="V83" i="3" s="1"/>
  <c r="U108" i="3"/>
  <c r="V108" i="3" s="1"/>
  <c r="U121" i="3"/>
  <c r="V121" i="3" s="1"/>
  <c r="U71" i="3"/>
  <c r="V71" i="3" s="1"/>
  <c r="U141" i="3"/>
  <c r="V141" i="3" s="1"/>
  <c r="U36" i="3"/>
  <c r="V36" i="3" s="1"/>
  <c r="U187" i="3"/>
  <c r="V187" i="3" s="1"/>
  <c r="U181" i="3"/>
  <c r="V181" i="3" s="1"/>
  <c r="U14" i="3"/>
  <c r="V14" i="3" s="1"/>
  <c r="U175" i="3"/>
  <c r="V175" i="3" s="1"/>
  <c r="U45" i="3"/>
  <c r="V45" i="3" s="1"/>
  <c r="U133" i="3"/>
  <c r="V133" i="3" s="1"/>
  <c r="U56" i="3"/>
  <c r="V56" i="3" s="1"/>
  <c r="U137" i="3"/>
  <c r="V137" i="3" s="1"/>
  <c r="U18" i="3"/>
  <c r="V18" i="3" s="1"/>
  <c r="U168" i="3"/>
  <c r="V168" i="3" s="1"/>
  <c r="U43" i="3"/>
  <c r="V43" i="3" s="1"/>
  <c r="U125" i="3"/>
  <c r="V125" i="3" s="1"/>
  <c r="U30" i="3"/>
  <c r="V30" i="3" s="1"/>
  <c r="U64" i="3"/>
  <c r="V64" i="3" s="1"/>
  <c r="U128" i="3"/>
  <c r="V128" i="3" s="1"/>
  <c r="U148" i="3"/>
  <c r="V148" i="3" s="1"/>
  <c r="U115" i="3"/>
  <c r="V115" i="3" s="1"/>
  <c r="U117" i="3"/>
  <c r="V117" i="3" s="1"/>
  <c r="U161" i="3"/>
  <c r="V161" i="3" s="1"/>
  <c r="U48" i="3"/>
  <c r="V48" i="3" s="1"/>
  <c r="U80" i="3"/>
  <c r="V80" i="3" s="1"/>
  <c r="U112" i="3"/>
  <c r="V112" i="3" s="1"/>
  <c r="U145" i="3"/>
  <c r="V145" i="3" s="1"/>
  <c r="U29" i="3"/>
  <c r="V29" i="3" s="1"/>
  <c r="U95" i="3"/>
  <c r="V95" i="3" s="1"/>
  <c r="U111" i="3"/>
  <c r="V111" i="3" s="1"/>
  <c r="U149" i="3"/>
  <c r="V149" i="3" s="1"/>
  <c r="U32" i="3"/>
  <c r="V32" i="3" s="1"/>
  <c r="U60" i="3"/>
  <c r="V60" i="3" s="1"/>
  <c r="U158" i="3"/>
  <c r="V158" i="3" s="1"/>
  <c r="U89" i="3"/>
  <c r="V89" i="3" s="1"/>
  <c r="U55" i="3"/>
  <c r="V55" i="3" s="1"/>
  <c r="U131" i="3"/>
  <c r="V131" i="3" s="1"/>
  <c r="U113" i="3"/>
  <c r="V113" i="3" s="1"/>
  <c r="U39" i="3"/>
  <c r="V39" i="3" s="1"/>
  <c r="U77" i="3"/>
  <c r="V77" i="3" s="1"/>
  <c r="U132" i="3"/>
  <c r="V132" i="3" s="1"/>
  <c r="U185" i="3"/>
  <c r="V185" i="3" s="1"/>
  <c r="U16" i="3"/>
  <c r="V16" i="3" s="1"/>
  <c r="U182" i="3"/>
  <c r="V182" i="3" s="1"/>
  <c r="U201" i="3"/>
  <c r="V201" i="3" s="1"/>
  <c r="U178" i="3"/>
  <c r="V178" i="3" s="1"/>
  <c r="U199" i="3"/>
  <c r="V199" i="3" s="1"/>
  <c r="U102" i="3"/>
  <c r="V102" i="3" s="1"/>
  <c r="U69" i="3"/>
  <c r="V69" i="3" s="1"/>
  <c r="U107" i="3"/>
  <c r="V107" i="3" s="1"/>
  <c r="U85" i="3"/>
  <c r="V85" i="3" s="1"/>
  <c r="U150" i="3"/>
  <c r="V150" i="3" s="1"/>
  <c r="U76" i="3"/>
  <c r="V76" i="3" s="1"/>
  <c r="U124" i="3"/>
  <c r="V124" i="3" s="1"/>
  <c r="U165" i="3"/>
  <c r="V165" i="3" s="1"/>
  <c r="U140" i="3"/>
  <c r="V140" i="3" s="1"/>
  <c r="U164" i="3"/>
  <c r="V164" i="3" s="1"/>
  <c r="U162" i="3"/>
  <c r="V162" i="3" s="1"/>
  <c r="U21" i="3"/>
  <c r="V21" i="3" s="1"/>
  <c r="U110" i="3"/>
  <c r="V110" i="3" s="1"/>
  <c r="U197" i="3"/>
  <c r="V197" i="3" s="1"/>
  <c r="U184" i="3"/>
  <c r="V184" i="3" s="1"/>
  <c r="U190" i="3"/>
  <c r="V190" i="3" s="1"/>
  <c r="U186" i="3"/>
  <c r="V186" i="3" s="1"/>
  <c r="U195" i="3"/>
  <c r="V195" i="3" s="1"/>
  <c r="U160" i="3"/>
  <c r="V160" i="3" s="1"/>
  <c r="U122" i="3"/>
  <c r="V122" i="3" s="1"/>
  <c r="U47" i="3"/>
  <c r="V47" i="3" s="1"/>
  <c r="U87" i="3"/>
  <c r="V87" i="3" s="1"/>
  <c r="U103" i="3"/>
  <c r="V103" i="3" s="1"/>
  <c r="U42" i="3"/>
  <c r="V42" i="3" s="1"/>
  <c r="U70" i="3"/>
  <c r="V70" i="3" s="1"/>
  <c r="U134" i="3"/>
  <c r="V134" i="3" s="1"/>
  <c r="U84" i="3"/>
  <c r="V84" i="3" s="1"/>
  <c r="U120" i="3"/>
  <c r="V120" i="3" s="1"/>
  <c r="U136" i="3"/>
  <c r="V136" i="3" s="1"/>
  <c r="U130" i="3"/>
  <c r="V130" i="3" s="1"/>
  <c r="U35" i="3"/>
  <c r="V35" i="3" s="1"/>
  <c r="U46" i="3"/>
  <c r="V46" i="3" s="1"/>
  <c r="U155" i="3"/>
  <c r="V155" i="3" s="1"/>
  <c r="U105" i="3"/>
  <c r="V105" i="3" s="1"/>
  <c r="U146" i="3"/>
  <c r="V146" i="3" s="1"/>
  <c r="U59" i="3"/>
  <c r="V59" i="3" s="1"/>
  <c r="U163" i="3"/>
  <c r="V163" i="3" s="1"/>
  <c r="U100" i="3"/>
  <c r="V100" i="3" s="1"/>
  <c r="U127" i="3"/>
  <c r="V127" i="3" s="1"/>
  <c r="U86" i="3"/>
  <c r="V86" i="3" s="1"/>
  <c r="U167" i="3"/>
  <c r="V167" i="3" s="1"/>
  <c r="U144" i="3"/>
  <c r="V144" i="3" s="1"/>
  <c r="U53" i="3"/>
  <c r="V53" i="3" s="1"/>
  <c r="U98" i="3"/>
  <c r="V98" i="3" s="1"/>
  <c r="U20" i="3"/>
  <c r="V20" i="3" s="1"/>
  <c r="U159" i="3"/>
  <c r="V159" i="3" s="1"/>
  <c r="U166" i="3"/>
  <c r="V166" i="3" s="1"/>
  <c r="U34" i="3"/>
  <c r="V34" i="3" s="1"/>
  <c r="U66" i="3"/>
  <c r="V66" i="3" s="1"/>
  <c r="U157" i="3"/>
  <c r="V157" i="3" s="1"/>
  <c r="U118" i="3"/>
  <c r="V118" i="3" s="1"/>
  <c r="U19" i="3"/>
  <c r="V19" i="3" s="1"/>
  <c r="U153" i="3"/>
  <c r="V153" i="3" s="1"/>
  <c r="U173" i="3"/>
  <c r="V173" i="3" s="1"/>
  <c r="U174" i="3"/>
  <c r="V174" i="3" s="1"/>
  <c r="U177" i="3"/>
  <c r="V177" i="3" s="1"/>
  <c r="U180" i="3"/>
  <c r="V180" i="3" s="1"/>
  <c r="U202" i="3"/>
  <c r="V202" i="3" s="1"/>
  <c r="U204" i="3"/>
  <c r="V204" i="3" s="1"/>
  <c r="E7" i="9"/>
  <c r="AJ121" i="3"/>
  <c r="AJ60" i="3"/>
  <c r="AF184" i="4"/>
  <c r="AQ184" i="4"/>
  <c r="AR184" i="4" s="1"/>
  <c r="AF196" i="4"/>
  <c r="AQ196" i="4"/>
  <c r="AR196" i="4" s="1"/>
  <c r="AF204" i="4"/>
  <c r="AQ204" i="4"/>
  <c r="AR204" i="4" s="1"/>
  <c r="AF192" i="4"/>
  <c r="AQ192" i="4"/>
  <c r="AR192" i="4" s="1"/>
  <c r="AF180" i="4"/>
  <c r="AQ180" i="4"/>
  <c r="AR180" i="4" s="1"/>
  <c r="AF176" i="4"/>
  <c r="AQ176" i="4"/>
  <c r="AR176" i="4" s="1"/>
  <c r="AY185" i="3"/>
  <c r="AJ185" i="3"/>
  <c r="AF191" i="4"/>
  <c r="AQ191" i="4"/>
  <c r="AR191" i="4" s="1"/>
  <c r="AF15" i="4"/>
  <c r="AQ15" i="4"/>
  <c r="AR15" i="4" s="1"/>
  <c r="AF11" i="4"/>
  <c r="AQ11" i="4"/>
  <c r="AR11" i="4" s="1"/>
  <c r="AY184" i="3"/>
  <c r="AJ184" i="3"/>
  <c r="AF183" i="4"/>
  <c r="AQ183" i="4"/>
  <c r="AR183" i="4" s="1"/>
  <c r="AF181" i="4"/>
  <c r="AQ181" i="4"/>
  <c r="AR181" i="4" s="1"/>
  <c r="AF16" i="4"/>
  <c r="AQ16" i="4"/>
  <c r="AR16" i="4" s="1"/>
  <c r="AY189" i="3"/>
  <c r="AJ189" i="3"/>
  <c r="AF190" i="4"/>
  <c r="AQ190" i="4"/>
  <c r="AR190" i="4" s="1"/>
  <c r="AF187" i="4"/>
  <c r="AQ187" i="4"/>
  <c r="AR187" i="4" s="1"/>
  <c r="AY201" i="3"/>
  <c r="AJ201" i="3"/>
  <c r="AY178" i="3"/>
  <c r="AJ178" i="3"/>
  <c r="AF186" i="4"/>
  <c r="AQ186" i="4"/>
  <c r="AR186" i="4" s="1"/>
  <c r="AF197" i="4"/>
  <c r="AQ197" i="4"/>
  <c r="AR197" i="4" s="1"/>
  <c r="T12" i="3"/>
  <c r="Q12" i="4"/>
  <c r="R12" i="4" s="1"/>
  <c r="AC12" i="4"/>
  <c r="AD12" i="4" s="1"/>
  <c r="AE12" i="4" s="1"/>
  <c r="AF185" i="4"/>
  <c r="AQ185" i="4"/>
  <c r="AR185" i="4" s="1"/>
  <c r="AJ174" i="3"/>
  <c r="AY174" i="3"/>
  <c r="AY192" i="3"/>
  <c r="AJ192" i="3"/>
  <c r="AF202" i="4"/>
  <c r="AQ202" i="4"/>
  <c r="AR202" i="4" s="1"/>
  <c r="AY16" i="3"/>
  <c r="AJ16" i="3"/>
  <c r="AF174" i="4"/>
  <c r="AQ174" i="4"/>
  <c r="AR174" i="4" s="1"/>
  <c r="AF193" i="4"/>
  <c r="AQ193" i="4"/>
  <c r="AR193" i="4" s="1"/>
  <c r="AY186" i="3"/>
  <c r="AJ186" i="3"/>
  <c r="AF182" i="4"/>
  <c r="AQ182" i="4"/>
  <c r="AR182" i="4" s="1"/>
  <c r="AF177" i="4"/>
  <c r="AQ177" i="4"/>
  <c r="AR177" i="4" s="1"/>
  <c r="AF178" i="4"/>
  <c r="AQ178" i="4"/>
  <c r="AR178" i="4" s="1"/>
  <c r="AF188" i="4"/>
  <c r="AQ188" i="4"/>
  <c r="AR188" i="4" s="1"/>
  <c r="AY179" i="3"/>
  <c r="AJ179" i="3"/>
  <c r="AY197" i="3"/>
  <c r="AJ197" i="3"/>
  <c r="AF200" i="4"/>
  <c r="AQ200" i="4"/>
  <c r="AR200" i="4" s="1"/>
  <c r="AY187" i="3"/>
  <c r="AJ187" i="3"/>
  <c r="AF201" i="4"/>
  <c r="AQ201" i="4"/>
  <c r="AR201" i="4" s="1"/>
  <c r="AF195" i="4"/>
  <c r="AQ195" i="4"/>
  <c r="AR195" i="4" s="1"/>
  <c r="AY190" i="3"/>
  <c r="AJ190" i="3"/>
  <c r="AY196" i="3"/>
  <c r="AJ196" i="3"/>
  <c r="AF199" i="4"/>
  <c r="AQ199" i="4"/>
  <c r="AR199" i="4" s="1"/>
  <c r="AY191" i="3"/>
  <c r="AJ191" i="3"/>
  <c r="AY200" i="3"/>
  <c r="AJ200" i="3"/>
  <c r="AF179" i="4"/>
  <c r="AQ179" i="4"/>
  <c r="AR179" i="4" s="1"/>
  <c r="AY183" i="3"/>
  <c r="AJ183" i="3"/>
  <c r="AJ15" i="3"/>
  <c r="AY15" i="3"/>
  <c r="AF203" i="4"/>
  <c r="AQ203" i="4"/>
  <c r="AR203" i="4" s="1"/>
  <c r="AY176" i="3"/>
  <c r="AJ176" i="3"/>
  <c r="AF198" i="4"/>
  <c r="AQ198" i="4"/>
  <c r="AR198" i="4" s="1"/>
  <c r="AY188" i="3"/>
  <c r="AJ188" i="3"/>
  <c r="AJ181" i="3"/>
  <c r="AY181" i="3"/>
  <c r="AY203" i="3"/>
  <c r="AJ203" i="3"/>
  <c r="AJ11" i="3"/>
  <c r="AY11" i="3"/>
  <c r="AF189" i="4"/>
  <c r="AQ189" i="4"/>
  <c r="AR189" i="4" s="1"/>
  <c r="BC14" i="3"/>
  <c r="AJ14" i="3"/>
  <c r="AF194" i="4"/>
  <c r="AQ194" i="4"/>
  <c r="AR194" i="4" s="1"/>
  <c r="AY180" i="3"/>
  <c r="AJ180" i="3"/>
  <c r="AJ195" i="3"/>
  <c r="AY182" i="3"/>
  <c r="AJ182" i="3"/>
  <c r="AF14" i="4"/>
  <c r="AQ14" i="4"/>
  <c r="AY202" i="3"/>
  <c r="AJ202" i="3"/>
  <c r="AJ199" i="3"/>
  <c r="AF175" i="4"/>
  <c r="AQ175" i="4"/>
  <c r="AR175" i="4" s="1"/>
  <c r="AF13" i="4"/>
  <c r="AQ13" i="4"/>
  <c r="AR13" i="4" s="1"/>
  <c r="O10" i="3"/>
  <c r="P10" i="3" s="1"/>
  <c r="AJ57" i="3"/>
  <c r="AF34" i="4"/>
  <c r="AQ34" i="4"/>
  <c r="AR34" i="4" s="1"/>
  <c r="AF127" i="4"/>
  <c r="AQ127" i="4"/>
  <c r="AR127" i="4" s="1"/>
  <c r="AF100" i="4"/>
  <c r="AQ100" i="4"/>
  <c r="AR100" i="4" s="1"/>
  <c r="AF113" i="4"/>
  <c r="AQ113" i="4"/>
  <c r="AR113" i="4" s="1"/>
  <c r="AF66" i="4"/>
  <c r="AQ66" i="4"/>
  <c r="AR66" i="4" s="1"/>
  <c r="AF143" i="4"/>
  <c r="AQ143" i="4"/>
  <c r="AR143" i="4" s="1"/>
  <c r="AQ116" i="4"/>
  <c r="AR116" i="4" s="1"/>
  <c r="AF116" i="4"/>
  <c r="AQ124" i="4"/>
  <c r="AR124" i="4" s="1"/>
  <c r="AF124" i="4"/>
  <c r="AQ132" i="4"/>
  <c r="AR132" i="4" s="1"/>
  <c r="AF132" i="4"/>
  <c r="AF61" i="4"/>
  <c r="AQ61" i="4"/>
  <c r="AR61" i="4" s="1"/>
  <c r="AF57" i="4"/>
  <c r="AQ57" i="4"/>
  <c r="AR57" i="4" s="1"/>
  <c r="AQ96" i="4"/>
  <c r="AR96" i="4" s="1"/>
  <c r="AF96" i="4"/>
  <c r="AQ80" i="4"/>
  <c r="AR80" i="4" s="1"/>
  <c r="AF80" i="4"/>
  <c r="AF172" i="4"/>
  <c r="AQ172" i="4"/>
  <c r="AR172" i="4" s="1"/>
  <c r="AF104" i="4"/>
  <c r="AQ104" i="4"/>
  <c r="AR104" i="4" s="1"/>
  <c r="AF109" i="4"/>
  <c r="AQ109" i="4"/>
  <c r="AR109" i="4" s="1"/>
  <c r="AF168" i="4"/>
  <c r="AQ168" i="4"/>
  <c r="AR168" i="4" s="1"/>
  <c r="AQ164" i="4"/>
  <c r="AR164" i="4" s="1"/>
  <c r="AF164" i="4"/>
  <c r="AF92" i="4"/>
  <c r="AQ92" i="4"/>
  <c r="AR92" i="4" s="1"/>
  <c r="AQ140" i="4"/>
  <c r="AR140" i="4" s="1"/>
  <c r="AF140" i="4"/>
  <c r="AF62" i="4"/>
  <c r="AQ62" i="4"/>
  <c r="AR62" i="4" s="1"/>
  <c r="AY160" i="3"/>
  <c r="AJ160" i="3"/>
  <c r="AF67" i="4"/>
  <c r="AQ67" i="4"/>
  <c r="AR67" i="4" s="1"/>
  <c r="AY70" i="3"/>
  <c r="AJ70" i="3"/>
  <c r="AY171" i="3"/>
  <c r="AJ171" i="3"/>
  <c r="AF144" i="4"/>
  <c r="AQ144" i="4"/>
  <c r="AR144" i="4" s="1"/>
  <c r="AF128" i="4"/>
  <c r="AQ128" i="4"/>
  <c r="AR128" i="4" s="1"/>
  <c r="AF145" i="4"/>
  <c r="AQ145" i="4"/>
  <c r="AR145" i="4" s="1"/>
  <c r="AF105" i="4"/>
  <c r="AQ105" i="4"/>
  <c r="AR105" i="4" s="1"/>
  <c r="AF98" i="4"/>
  <c r="AQ98" i="4"/>
  <c r="AR98" i="4" s="1"/>
  <c r="AF19" i="4"/>
  <c r="AQ19" i="4"/>
  <c r="AR19" i="4" s="1"/>
  <c r="AF79" i="4"/>
  <c r="AQ79" i="4"/>
  <c r="AR79" i="4" s="1"/>
  <c r="AJ41" i="3"/>
  <c r="AY41" i="3"/>
  <c r="AJ73" i="3"/>
  <c r="AY73" i="3"/>
  <c r="AF142" i="4"/>
  <c r="AQ142" i="4"/>
  <c r="AR142" i="4" s="1"/>
  <c r="AJ72" i="3"/>
  <c r="AY72" i="3"/>
  <c r="AF129" i="4"/>
  <c r="AQ129" i="4"/>
  <c r="AR129" i="4" s="1"/>
  <c r="AF118" i="4"/>
  <c r="AQ118" i="4"/>
  <c r="AR118" i="4" s="1"/>
  <c r="AF72" i="4"/>
  <c r="AQ72" i="4"/>
  <c r="AR72" i="4" s="1"/>
  <c r="AF108" i="4"/>
  <c r="AQ108" i="4"/>
  <c r="AR108" i="4" s="1"/>
  <c r="AF136" i="4"/>
  <c r="AQ136" i="4"/>
  <c r="AR136" i="4" s="1"/>
  <c r="AJ37" i="3"/>
  <c r="AY37" i="3"/>
  <c r="AJ69" i="3"/>
  <c r="AY69" i="3"/>
  <c r="AY137" i="3"/>
  <c r="AJ137" i="3"/>
  <c r="AF160" i="4"/>
  <c r="AQ160" i="4"/>
  <c r="AR160" i="4" s="1"/>
  <c r="AY50" i="3"/>
  <c r="AJ50" i="3"/>
  <c r="AY169" i="3"/>
  <c r="AJ169" i="3"/>
  <c r="AY27" i="3"/>
  <c r="AJ27" i="3"/>
  <c r="AY75" i="3"/>
  <c r="AJ75" i="3"/>
  <c r="AF131" i="4"/>
  <c r="AQ131" i="4"/>
  <c r="AR131" i="4" s="1"/>
  <c r="AF165" i="4"/>
  <c r="AQ165" i="4"/>
  <c r="AR165" i="4" s="1"/>
  <c r="AF101" i="4"/>
  <c r="AQ101" i="4"/>
  <c r="AR101" i="4" s="1"/>
  <c r="AF133" i="4"/>
  <c r="AQ133" i="4"/>
  <c r="AR133" i="4" s="1"/>
  <c r="AF161" i="4"/>
  <c r="AQ161" i="4"/>
  <c r="AR161" i="4" s="1"/>
  <c r="AF42" i="4"/>
  <c r="AQ42" i="4"/>
  <c r="AR42" i="4" s="1"/>
  <c r="AF153" i="4"/>
  <c r="AQ153" i="4"/>
  <c r="AR153" i="4" s="1"/>
  <c r="AF28" i="4"/>
  <c r="AQ28" i="4"/>
  <c r="AR28" i="4" s="1"/>
  <c r="AF44" i="4"/>
  <c r="AQ44" i="4"/>
  <c r="AR44" i="4" s="1"/>
  <c r="AF52" i="4"/>
  <c r="AQ52" i="4"/>
  <c r="AR52" i="4" s="1"/>
  <c r="AJ64" i="3"/>
  <c r="AY64" i="3"/>
  <c r="AJ148" i="3"/>
  <c r="AY148" i="3"/>
  <c r="AQ39" i="4"/>
  <c r="AR39" i="4" s="1"/>
  <c r="AF39" i="4"/>
  <c r="AF30" i="4"/>
  <c r="AQ30" i="4"/>
  <c r="AR30" i="4" s="1"/>
  <c r="AF126" i="4"/>
  <c r="AQ126" i="4"/>
  <c r="AR126" i="4" s="1"/>
  <c r="AF155" i="4"/>
  <c r="AQ155" i="4"/>
  <c r="AR155" i="4" s="1"/>
  <c r="AJ28" i="3"/>
  <c r="AY28" i="3"/>
  <c r="AJ80" i="3"/>
  <c r="AY80" i="3"/>
  <c r="AY112" i="3"/>
  <c r="AJ112" i="3"/>
  <c r="AJ144" i="3"/>
  <c r="AY144" i="3"/>
  <c r="AF138" i="4"/>
  <c r="AQ138" i="4"/>
  <c r="AR138" i="4" s="1"/>
  <c r="AF47" i="4"/>
  <c r="AQ47" i="4"/>
  <c r="AR47" i="4" s="1"/>
  <c r="AF107" i="4"/>
  <c r="AQ107" i="4"/>
  <c r="AR107" i="4" s="1"/>
  <c r="AJ165" i="3"/>
  <c r="AY165" i="3"/>
  <c r="AY78" i="3"/>
  <c r="AJ78" i="3"/>
  <c r="AF163" i="4"/>
  <c r="AQ163" i="4"/>
  <c r="AR163" i="4" s="1"/>
  <c r="AJ68" i="3"/>
  <c r="AY68" i="3"/>
  <c r="AF45" i="4"/>
  <c r="AQ45" i="4"/>
  <c r="AR45" i="4" s="1"/>
  <c r="AJ97" i="3"/>
  <c r="AY97" i="3"/>
  <c r="AY38" i="3"/>
  <c r="AJ38" i="3"/>
  <c r="AF146" i="4"/>
  <c r="AQ146" i="4"/>
  <c r="AR146" i="4" s="1"/>
  <c r="AJ59" i="3"/>
  <c r="AF125" i="4"/>
  <c r="AQ125" i="4"/>
  <c r="AR125" i="4" s="1"/>
  <c r="AY22" i="3"/>
  <c r="AJ22" i="3"/>
  <c r="AF94" i="4"/>
  <c r="AQ94" i="4"/>
  <c r="AR94" i="4" s="1"/>
  <c r="AY162" i="3"/>
  <c r="AJ162" i="3"/>
  <c r="AJ23" i="3"/>
  <c r="AY23" i="3"/>
  <c r="AY142" i="3"/>
  <c r="AJ142" i="3"/>
  <c r="AJ173" i="3"/>
  <c r="AY173" i="3"/>
  <c r="AF38" i="4"/>
  <c r="AQ38" i="4"/>
  <c r="AR38" i="4" s="1"/>
  <c r="AF106" i="4"/>
  <c r="AQ106" i="4"/>
  <c r="AR106" i="4" s="1"/>
  <c r="AJ39" i="3"/>
  <c r="AY39" i="3"/>
  <c r="AF147" i="4"/>
  <c r="AQ147" i="4"/>
  <c r="AR147" i="4" s="1"/>
  <c r="AJ17" i="3"/>
  <c r="AY17" i="3"/>
  <c r="AJ77" i="3"/>
  <c r="AY77" i="3"/>
  <c r="AQ54" i="4"/>
  <c r="AR54" i="4" s="1"/>
  <c r="AF54" i="4"/>
  <c r="AY36" i="3"/>
  <c r="AJ36" i="3"/>
  <c r="AF121" i="4"/>
  <c r="AQ121" i="4"/>
  <c r="AR121" i="4" s="1"/>
  <c r="AF162" i="4"/>
  <c r="AQ162" i="4"/>
  <c r="AR162" i="4" s="1"/>
  <c r="AJ114" i="3"/>
  <c r="AY114" i="3"/>
  <c r="AJ47" i="3"/>
  <c r="AY47" i="3"/>
  <c r="AF87" i="4"/>
  <c r="AQ87" i="4"/>
  <c r="AR87" i="4" s="1"/>
  <c r="AF111" i="4"/>
  <c r="AQ111" i="4"/>
  <c r="AR111" i="4" s="1"/>
  <c r="AQ46" i="4"/>
  <c r="AR46" i="4" s="1"/>
  <c r="AF46" i="4"/>
  <c r="AJ81" i="3"/>
  <c r="AY81" i="3"/>
  <c r="AY26" i="3"/>
  <c r="AJ26" i="3"/>
  <c r="AY122" i="3"/>
  <c r="AJ122" i="3"/>
  <c r="AF51" i="4"/>
  <c r="AQ51" i="4"/>
  <c r="AR51" i="4" s="1"/>
  <c r="AJ87" i="3"/>
  <c r="AY87" i="3"/>
  <c r="AJ103" i="3"/>
  <c r="AF115" i="4"/>
  <c r="AQ115" i="4"/>
  <c r="AR115" i="4" s="1"/>
  <c r="AY135" i="3"/>
  <c r="AJ135" i="3"/>
  <c r="AF151" i="4"/>
  <c r="AQ151" i="4"/>
  <c r="AR151" i="4" s="1"/>
  <c r="AQ77" i="4"/>
  <c r="AR77" i="4" s="1"/>
  <c r="AF77" i="4"/>
  <c r="AJ101" i="3"/>
  <c r="AY101" i="3"/>
  <c r="AY42" i="3"/>
  <c r="AJ42" i="3"/>
  <c r="AF70" i="4"/>
  <c r="AQ70" i="4"/>
  <c r="AR70" i="4" s="1"/>
  <c r="AF78" i="4"/>
  <c r="AQ78" i="4"/>
  <c r="AR78" i="4" s="1"/>
  <c r="AQ20" i="4"/>
  <c r="AR20" i="4" s="1"/>
  <c r="AF20" i="4"/>
  <c r="AF32" i="4"/>
  <c r="AQ32" i="4"/>
  <c r="AR32" i="4" s="1"/>
  <c r="AF68" i="4"/>
  <c r="AQ68" i="4"/>
  <c r="AR68" i="4" s="1"/>
  <c r="AY88" i="3"/>
  <c r="AJ88" i="3"/>
  <c r="AY104" i="3"/>
  <c r="AJ104" i="3"/>
  <c r="AY120" i="3"/>
  <c r="AJ120" i="3"/>
  <c r="AY130" i="3"/>
  <c r="AJ130" i="3"/>
  <c r="AJ35" i="3"/>
  <c r="AY35" i="3"/>
  <c r="AF95" i="4"/>
  <c r="AQ95" i="4"/>
  <c r="AR95" i="4" s="1"/>
  <c r="AY46" i="3"/>
  <c r="AJ46" i="3"/>
  <c r="AF152" i="4"/>
  <c r="AQ152" i="4"/>
  <c r="AR152" i="4" s="1"/>
  <c r="AF21" i="4"/>
  <c r="AQ21" i="4"/>
  <c r="AR21" i="4" s="1"/>
  <c r="AF53" i="4"/>
  <c r="AQ53" i="4"/>
  <c r="AR53" i="4" s="1"/>
  <c r="AJ105" i="3"/>
  <c r="AY105" i="3"/>
  <c r="AY82" i="3"/>
  <c r="AJ82" i="3"/>
  <c r="AY146" i="3"/>
  <c r="AJ146" i="3"/>
  <c r="AF35" i="4"/>
  <c r="AQ35" i="4"/>
  <c r="AR35" i="4" s="1"/>
  <c r="AY123" i="3"/>
  <c r="AJ123" i="3"/>
  <c r="AJ33" i="3"/>
  <c r="AY33" i="3"/>
  <c r="AY94" i="3"/>
  <c r="AJ94" i="3"/>
  <c r="AF134" i="4"/>
  <c r="AQ134" i="4"/>
  <c r="AR134" i="4" s="1"/>
  <c r="AF114" i="4"/>
  <c r="AQ114" i="4"/>
  <c r="AR114" i="4" s="1"/>
  <c r="AF55" i="4"/>
  <c r="AQ55" i="4"/>
  <c r="AR55" i="4" s="1"/>
  <c r="AF71" i="4"/>
  <c r="AQ71" i="4"/>
  <c r="AR71" i="4" s="1"/>
  <c r="AJ25" i="3"/>
  <c r="AY25" i="3"/>
  <c r="AY161" i="3"/>
  <c r="AJ161" i="3"/>
  <c r="AY53" i="3"/>
  <c r="AJ53" i="3"/>
  <c r="AY98" i="3"/>
  <c r="AJ98" i="3"/>
  <c r="AJ119" i="3"/>
  <c r="AF93" i="4"/>
  <c r="AQ93" i="4"/>
  <c r="AR93" i="4" s="1"/>
  <c r="AY159" i="3"/>
  <c r="AJ159" i="3"/>
  <c r="AF81" i="4"/>
  <c r="AQ81" i="4"/>
  <c r="AR81" i="4" s="1"/>
  <c r="AJ58" i="3"/>
  <c r="AY74" i="3"/>
  <c r="AJ74" i="3"/>
  <c r="AJ111" i="3"/>
  <c r="AY111" i="3"/>
  <c r="AY147" i="3"/>
  <c r="AJ147" i="3"/>
  <c r="AQ41" i="4"/>
  <c r="AR41" i="4" s="1"/>
  <c r="AF41" i="4"/>
  <c r="AF40" i="4"/>
  <c r="AQ40" i="4"/>
  <c r="AR40" i="4" s="1"/>
  <c r="AY92" i="3"/>
  <c r="AQ37" i="4"/>
  <c r="AR37" i="4" s="1"/>
  <c r="AF37" i="4"/>
  <c r="AJ89" i="3"/>
  <c r="AY89" i="3"/>
  <c r="AF74" i="4"/>
  <c r="AQ74" i="4"/>
  <c r="AR74" i="4" s="1"/>
  <c r="AY19" i="3"/>
  <c r="AF139" i="4"/>
  <c r="AQ139" i="4"/>
  <c r="AR139" i="4" s="1"/>
  <c r="AF86" i="4"/>
  <c r="AQ86" i="4"/>
  <c r="AR86" i="4" s="1"/>
  <c r="AF64" i="4"/>
  <c r="AQ64" i="4"/>
  <c r="AR64" i="4" s="1"/>
  <c r="AF27" i="4"/>
  <c r="AQ27" i="4"/>
  <c r="AR27" i="4" s="1"/>
  <c r="AY156" i="3"/>
  <c r="AJ156" i="3"/>
  <c r="AJ117" i="3"/>
  <c r="AF29" i="4"/>
  <c r="AQ29" i="4"/>
  <c r="AR29" i="4" s="1"/>
  <c r="AF83" i="4"/>
  <c r="AQ83" i="4"/>
  <c r="AR83" i="4" s="1"/>
  <c r="AF119" i="4"/>
  <c r="AQ119" i="4"/>
  <c r="AR119" i="4" s="1"/>
  <c r="AF25" i="4"/>
  <c r="AQ25" i="4"/>
  <c r="AR25" i="4" s="1"/>
  <c r="AF85" i="4"/>
  <c r="AQ85" i="4"/>
  <c r="AR85" i="4" s="1"/>
  <c r="AF157" i="4"/>
  <c r="AQ157" i="4"/>
  <c r="AR157" i="4" s="1"/>
  <c r="AF110" i="4"/>
  <c r="AQ110" i="4"/>
  <c r="AR110" i="4" s="1"/>
  <c r="AY134" i="3"/>
  <c r="AJ134" i="3"/>
  <c r="AY24" i="3"/>
  <c r="AJ24" i="3"/>
  <c r="AJ84" i="3"/>
  <c r="AY84" i="3"/>
  <c r="AF112" i="4"/>
  <c r="AQ112" i="4"/>
  <c r="AR112" i="4" s="1"/>
  <c r="AJ136" i="3"/>
  <c r="AY136" i="3"/>
  <c r="AJ152" i="3"/>
  <c r="AY152" i="3"/>
  <c r="AF63" i="4"/>
  <c r="AQ63" i="4"/>
  <c r="AR63" i="4" s="1"/>
  <c r="AF149" i="4"/>
  <c r="AQ149" i="4"/>
  <c r="AR149" i="4" s="1"/>
  <c r="AF18" i="4"/>
  <c r="AQ18" i="4"/>
  <c r="AR18" i="4" s="1"/>
  <c r="AF58" i="4"/>
  <c r="AQ58" i="4"/>
  <c r="AR58" i="4" s="1"/>
  <c r="AF122" i="4"/>
  <c r="AQ122" i="4"/>
  <c r="AR122" i="4" s="1"/>
  <c r="AF17" i="4"/>
  <c r="AQ17" i="4"/>
  <c r="AR17" i="4" s="1"/>
  <c r="AJ65" i="3"/>
  <c r="AY65" i="3"/>
  <c r="AY125" i="3"/>
  <c r="AY163" i="3"/>
  <c r="AJ163" i="3"/>
  <c r="AQ36" i="4"/>
  <c r="AR36" i="4" s="1"/>
  <c r="AF36" i="4"/>
  <c r="AF48" i="4"/>
  <c r="AQ48" i="4"/>
  <c r="AR48" i="4" s="1"/>
  <c r="AF60" i="4"/>
  <c r="AQ60" i="4"/>
  <c r="AR60" i="4" s="1"/>
  <c r="AF76" i="4"/>
  <c r="AQ76" i="4"/>
  <c r="AR76" i="4" s="1"/>
  <c r="AY116" i="3"/>
  <c r="AJ116" i="3"/>
  <c r="AF82" i="4"/>
  <c r="AQ82" i="4"/>
  <c r="AR82" i="4" s="1"/>
  <c r="AY138" i="3"/>
  <c r="AJ138" i="3"/>
  <c r="AQ23" i="4"/>
  <c r="AR23" i="4" s="1"/>
  <c r="AF23" i="4"/>
  <c r="AJ83" i="3"/>
  <c r="AY83" i="3"/>
  <c r="AF65" i="4"/>
  <c r="AQ65" i="4"/>
  <c r="AR65" i="4" s="1"/>
  <c r="AY86" i="3"/>
  <c r="AJ86" i="3"/>
  <c r="AJ167" i="3"/>
  <c r="AY96" i="3"/>
  <c r="AJ96" i="3"/>
  <c r="AY108" i="3"/>
  <c r="AJ108" i="3"/>
  <c r="AF69" i="4"/>
  <c r="AQ69" i="4"/>
  <c r="AR69" i="4" s="1"/>
  <c r="AY145" i="3"/>
  <c r="AJ145" i="3"/>
  <c r="AF169" i="4"/>
  <c r="AQ169" i="4"/>
  <c r="AR169" i="4" s="1"/>
  <c r="AF75" i="4"/>
  <c r="AQ75" i="4"/>
  <c r="AR75" i="4" s="1"/>
  <c r="AF117" i="4"/>
  <c r="AQ117" i="4"/>
  <c r="AR117" i="4" s="1"/>
  <c r="AF150" i="4"/>
  <c r="AQ150" i="4"/>
  <c r="AR150" i="4" s="1"/>
  <c r="AY20" i="3"/>
  <c r="AJ20" i="3"/>
  <c r="AF120" i="4"/>
  <c r="AQ120" i="4"/>
  <c r="AR120" i="4" s="1"/>
  <c r="AF158" i="4"/>
  <c r="AQ158" i="4"/>
  <c r="AR158" i="4" s="1"/>
  <c r="AJ166" i="3"/>
  <c r="AY166" i="3"/>
  <c r="AJ34" i="3"/>
  <c r="AY34" i="3"/>
  <c r="AY106" i="3"/>
  <c r="AJ106" i="3"/>
  <c r="AY79" i="3"/>
  <c r="AJ79" i="3"/>
  <c r="AF170" i="4"/>
  <c r="AQ170" i="4"/>
  <c r="AR170" i="4" s="1"/>
  <c r="AJ157" i="3"/>
  <c r="AY157" i="3"/>
  <c r="AY54" i="3"/>
  <c r="AJ54" i="3"/>
  <c r="AF167" i="4"/>
  <c r="AQ167" i="4"/>
  <c r="AR167" i="4" s="1"/>
  <c r="AF166" i="4"/>
  <c r="AQ166" i="4"/>
  <c r="AR166" i="4" s="1"/>
  <c r="AQ31" i="4"/>
  <c r="AR31" i="4" s="1"/>
  <c r="AF31" i="4"/>
  <c r="AF33" i="4"/>
  <c r="AQ33" i="4"/>
  <c r="AR33" i="4" s="1"/>
  <c r="AJ109" i="3"/>
  <c r="AY109" i="3"/>
  <c r="AQ24" i="4"/>
  <c r="AR24" i="4" s="1"/>
  <c r="AF24" i="4"/>
  <c r="AJ113" i="3"/>
  <c r="AY113" i="3"/>
  <c r="AJ51" i="3"/>
  <c r="AY51" i="3"/>
  <c r="AY71" i="3"/>
  <c r="AJ71" i="3"/>
  <c r="AF123" i="4"/>
  <c r="AQ123" i="4"/>
  <c r="AR123" i="4" s="1"/>
  <c r="AF171" i="4"/>
  <c r="AQ171" i="4"/>
  <c r="AR171" i="4" s="1"/>
  <c r="AQ56" i="4"/>
  <c r="AR56" i="4" s="1"/>
  <c r="AF56" i="4"/>
  <c r="AF97" i="4"/>
  <c r="AQ97" i="4"/>
  <c r="AR97" i="4" s="1"/>
  <c r="AY90" i="3"/>
  <c r="AJ90" i="3"/>
  <c r="AQ26" i="4"/>
  <c r="AR26" i="4" s="1"/>
  <c r="AF26" i="4"/>
  <c r="AF130" i="4"/>
  <c r="AQ130" i="4"/>
  <c r="AR130" i="4" s="1"/>
  <c r="AF99" i="4"/>
  <c r="AQ99" i="4"/>
  <c r="AR99" i="4" s="1"/>
  <c r="AF135" i="4"/>
  <c r="AQ135" i="4"/>
  <c r="AR135" i="4" s="1"/>
  <c r="AY151" i="3"/>
  <c r="AJ151" i="3"/>
  <c r="AF141" i="4"/>
  <c r="AQ141" i="4"/>
  <c r="AR141" i="4" s="1"/>
  <c r="AY102" i="3"/>
  <c r="AJ102" i="3"/>
  <c r="AQ88" i="4"/>
  <c r="AR88" i="4" s="1"/>
  <c r="AF88" i="4"/>
  <c r="AF173" i="4"/>
  <c r="AQ173" i="4"/>
  <c r="AR173" i="4" s="1"/>
  <c r="AF89" i="4"/>
  <c r="AQ89" i="4"/>
  <c r="AR89" i="4" s="1"/>
  <c r="AY18" i="3"/>
  <c r="AF90" i="4"/>
  <c r="AQ90" i="4"/>
  <c r="AR90" i="4" s="1"/>
  <c r="AJ31" i="3"/>
  <c r="AY31" i="3"/>
  <c r="AJ91" i="3"/>
  <c r="AY91" i="3"/>
  <c r="AY139" i="3"/>
  <c r="AJ139" i="3"/>
  <c r="AY170" i="3"/>
  <c r="AJ170" i="3"/>
  <c r="AF49" i="4"/>
  <c r="AQ49" i="4"/>
  <c r="AR49" i="4" s="1"/>
  <c r="AF73" i="4"/>
  <c r="AQ73" i="4"/>
  <c r="AR73" i="4" s="1"/>
  <c r="AJ93" i="3"/>
  <c r="AY93" i="3"/>
  <c r="AY154" i="3"/>
  <c r="AJ154" i="3"/>
  <c r="AF102" i="4"/>
  <c r="AQ102" i="4"/>
  <c r="AR102" i="4" s="1"/>
  <c r="AY126" i="3"/>
  <c r="AJ126" i="3"/>
  <c r="AF84" i="4"/>
  <c r="AQ84" i="4"/>
  <c r="AR84" i="4" s="1"/>
  <c r="AY100" i="3"/>
  <c r="AJ100" i="3"/>
  <c r="AQ148" i="4"/>
  <c r="AR148" i="4" s="1"/>
  <c r="AF148" i="4"/>
  <c r="AQ50" i="4"/>
  <c r="AR50" i="4" s="1"/>
  <c r="AF50" i="4"/>
  <c r="AJ63" i="3"/>
  <c r="AY127" i="3"/>
  <c r="AJ127" i="3"/>
  <c r="AY143" i="3"/>
  <c r="AJ143" i="3"/>
  <c r="AJ85" i="3"/>
  <c r="AY85" i="3"/>
  <c r="AF154" i="4"/>
  <c r="AQ154" i="4"/>
  <c r="AR154" i="4" s="1"/>
  <c r="AQ22" i="4"/>
  <c r="AR22" i="4" s="1"/>
  <c r="AF22" i="4"/>
  <c r="AJ124" i="3"/>
  <c r="AY124" i="3"/>
  <c r="AY172" i="3"/>
  <c r="AJ172" i="3"/>
  <c r="AQ156" i="4"/>
  <c r="AR156" i="4" s="1"/>
  <c r="AF156" i="4"/>
  <c r="AY49" i="3"/>
  <c r="AJ49" i="3"/>
  <c r="AJ140" i="3"/>
  <c r="AY140" i="3"/>
  <c r="AF159" i="4"/>
  <c r="AQ159" i="4"/>
  <c r="AR159" i="4" s="1"/>
  <c r="AF137" i="4"/>
  <c r="AQ137" i="4"/>
  <c r="AR137" i="4" s="1"/>
  <c r="AY66" i="3"/>
  <c r="AJ66" i="3"/>
  <c r="AF103" i="4"/>
  <c r="AQ103" i="4"/>
  <c r="AR103" i="4" s="1"/>
  <c r="AY118" i="3"/>
  <c r="AJ118" i="3"/>
  <c r="AJ61" i="3"/>
  <c r="AF43" i="4"/>
  <c r="AQ43" i="4"/>
  <c r="AR43" i="4" s="1"/>
  <c r="AY67" i="3"/>
  <c r="AJ67" i="3"/>
  <c r="AY131" i="3"/>
  <c r="AJ131" i="3"/>
  <c r="AJ62" i="3"/>
  <c r="AY52" i="3"/>
  <c r="AJ52" i="3"/>
  <c r="AJ21" i="3"/>
  <c r="AY21" i="3"/>
  <c r="AF59" i="4"/>
  <c r="AQ59" i="4"/>
  <c r="AR59" i="4" s="1"/>
  <c r="AF91" i="4"/>
  <c r="AQ91" i="4"/>
  <c r="AR91" i="4" s="1"/>
  <c r="AY141" i="3"/>
  <c r="AJ141" i="3"/>
  <c r="AY110" i="3"/>
  <c r="AJ110" i="3"/>
  <c r="AJ132" i="3"/>
  <c r="AY132" i="3"/>
  <c r="M10" i="4"/>
  <c r="N10" i="4" s="1"/>
  <c r="P6" i="2"/>
  <c r="Q13" i="2"/>
  <c r="C16" i="6"/>
  <c r="C18" i="6" s="1"/>
  <c r="G16" i="6"/>
  <c r="G18" i="6" s="1"/>
  <c r="G37" i="6"/>
  <c r="I34" i="6" s="1"/>
  <c r="AY167" i="3" l="1"/>
  <c r="AJ155" i="3"/>
  <c r="AY199" i="3"/>
  <c r="AN12" i="3"/>
  <c r="AI12" i="3"/>
  <c r="AY76" i="3"/>
  <c r="AY155" i="3"/>
  <c r="AJ193" i="3"/>
  <c r="AK193" i="3" s="1"/>
  <c r="AL193" i="3" s="1"/>
  <c r="AJ76" i="3"/>
  <c r="AJ92" i="3"/>
  <c r="AY103" i="3"/>
  <c r="AY193" i="3"/>
  <c r="AZ193" i="3" s="1"/>
  <c r="BA193" i="3" s="1"/>
  <c r="BB193" i="3" s="1"/>
  <c r="AJ164" i="3"/>
  <c r="AY107" i="3"/>
  <c r="AY55" i="3"/>
  <c r="AJ32" i="3"/>
  <c r="AK32" i="3" s="1"/>
  <c r="AL32" i="3" s="1"/>
  <c r="AJ107" i="3"/>
  <c r="AY177" i="3"/>
  <c r="AJ55" i="3"/>
  <c r="AJ99" i="3"/>
  <c r="AK99" i="3" s="1"/>
  <c r="AL99" i="3" s="1"/>
  <c r="AY40" i="3"/>
  <c r="AY32" i="3"/>
  <c r="AG14" i="4"/>
  <c r="AR14" i="4"/>
  <c r="AU14" i="4"/>
  <c r="AY99" i="3"/>
  <c r="AY164" i="3"/>
  <c r="AZ164" i="3" s="1"/>
  <c r="BA164" i="3" s="1"/>
  <c r="BB164" i="3" s="1"/>
  <c r="AJ150" i="3"/>
  <c r="AK150" i="3" s="1"/>
  <c r="AL150" i="3" s="1"/>
  <c r="AJ44" i="3"/>
  <c r="AK44" i="3" s="1"/>
  <c r="AL44" i="3" s="1"/>
  <c r="AN44" i="3"/>
  <c r="AJ194" i="3"/>
  <c r="AY150" i="3"/>
  <c r="AZ150" i="3" s="1"/>
  <c r="BA150" i="3" s="1"/>
  <c r="BB150" i="3" s="1"/>
  <c r="AJ40" i="3"/>
  <c r="AJ198" i="3"/>
  <c r="AJ177" i="3"/>
  <c r="AY194" i="3"/>
  <c r="AZ194" i="3" s="1"/>
  <c r="BA194" i="3" s="1"/>
  <c r="BB194" i="3" s="1"/>
  <c r="AJ19" i="3"/>
  <c r="AY45" i="3"/>
  <c r="AY204" i="3"/>
  <c r="BD204" i="3" s="1"/>
  <c r="AJ13" i="3"/>
  <c r="AK13" i="3" s="1"/>
  <c r="AL13" i="3" s="1"/>
  <c r="AY29" i="3"/>
  <c r="AZ29" i="3" s="1"/>
  <c r="BA29" i="3" s="1"/>
  <c r="BB29" i="3" s="1"/>
  <c r="AJ153" i="3"/>
  <c r="AY175" i="3"/>
  <c r="AZ175" i="3" s="1"/>
  <c r="BA175" i="3" s="1"/>
  <c r="BB175" i="3" s="1"/>
  <c r="AJ204" i="3"/>
  <c r="AK204" i="3" s="1"/>
  <c r="AL204" i="3" s="1"/>
  <c r="AJ158" i="3"/>
  <c r="AK158" i="3" s="1"/>
  <c r="AL158" i="3" s="1"/>
  <c r="AY195" i="3"/>
  <c r="AJ149" i="3"/>
  <c r="AJ29" i="3"/>
  <c r="AK29" i="3" s="1"/>
  <c r="AL29" i="3" s="1"/>
  <c r="AY153" i="3"/>
  <c r="AZ153" i="3" s="1"/>
  <c r="BA153" i="3" s="1"/>
  <c r="BB153" i="3" s="1"/>
  <c r="AY128" i="3"/>
  <c r="AY129" i="3"/>
  <c r="AZ129" i="3" s="1"/>
  <c r="BA129" i="3" s="1"/>
  <c r="BB129" i="3" s="1"/>
  <c r="AY198" i="3"/>
  <c r="AZ198" i="3" s="1"/>
  <c r="BA198" i="3" s="1"/>
  <c r="BB198" i="3" s="1"/>
  <c r="AJ48" i="3"/>
  <c r="AK48" i="3" s="1"/>
  <c r="AL48" i="3" s="1"/>
  <c r="AJ18" i="3"/>
  <c r="AJ128" i="3"/>
  <c r="AY133" i="3"/>
  <c r="AZ133" i="3" s="1"/>
  <c r="BA133" i="3" s="1"/>
  <c r="BB133" i="3" s="1"/>
  <c r="AJ133" i="3"/>
  <c r="AK133" i="3" s="1"/>
  <c r="AL133" i="3" s="1"/>
  <c r="AY48" i="3"/>
  <c r="AZ48" i="3" s="1"/>
  <c r="BA48" i="3" s="1"/>
  <c r="BB48" i="3" s="1"/>
  <c r="AJ125" i="3"/>
  <c r="AK125" i="3" s="1"/>
  <c r="AL125" i="3" s="1"/>
  <c r="AJ129" i="3"/>
  <c r="AK129" i="3" s="1"/>
  <c r="AL129" i="3" s="1"/>
  <c r="AY158" i="3"/>
  <c r="BD158" i="3" s="1"/>
  <c r="AZ21" i="3"/>
  <c r="BD21" i="3"/>
  <c r="AZ151" i="3"/>
  <c r="BA151" i="3" s="1"/>
  <c r="BB151" i="3" s="1"/>
  <c r="BD151" i="3"/>
  <c r="AZ54" i="3"/>
  <c r="BD54" i="3"/>
  <c r="AZ108" i="3"/>
  <c r="BA108" i="3" s="1"/>
  <c r="BB108" i="3" s="1"/>
  <c r="BD108" i="3"/>
  <c r="AZ138" i="3"/>
  <c r="BD138" i="3"/>
  <c r="AZ125" i="3"/>
  <c r="BA125" i="3" s="1"/>
  <c r="BB125" i="3" s="1"/>
  <c r="BD125" i="3"/>
  <c r="AZ155" i="3"/>
  <c r="BD155" i="3"/>
  <c r="AZ134" i="3"/>
  <c r="BA134" i="3" s="1"/>
  <c r="BB134" i="3" s="1"/>
  <c r="BD134" i="3"/>
  <c r="AZ19" i="3"/>
  <c r="BA19" i="3" s="1"/>
  <c r="BB19" i="3" s="1"/>
  <c r="BD19" i="3"/>
  <c r="AZ111" i="3"/>
  <c r="BA111" i="3" s="1"/>
  <c r="BB111" i="3" s="1"/>
  <c r="BD111" i="3"/>
  <c r="AZ53" i="3"/>
  <c r="BA53" i="3" s="1"/>
  <c r="BB53" i="3" s="1"/>
  <c r="BD53" i="3"/>
  <c r="AZ123" i="3"/>
  <c r="BA123" i="3" s="1"/>
  <c r="BB123" i="3" s="1"/>
  <c r="BD123" i="3"/>
  <c r="AZ46" i="3"/>
  <c r="BD46" i="3"/>
  <c r="AZ80" i="3"/>
  <c r="BA80" i="3" s="1"/>
  <c r="BB80" i="3" s="1"/>
  <c r="BD80" i="3"/>
  <c r="AZ107" i="3"/>
  <c r="BD107" i="3"/>
  <c r="AZ72" i="3"/>
  <c r="BA72" i="3" s="1"/>
  <c r="BB72" i="3" s="1"/>
  <c r="BD72" i="3"/>
  <c r="AZ45" i="3"/>
  <c r="BD45" i="3"/>
  <c r="AZ182" i="3"/>
  <c r="BA182" i="3" s="1"/>
  <c r="BB182" i="3" s="1"/>
  <c r="BD182" i="3"/>
  <c r="AZ188" i="3"/>
  <c r="BA188" i="3" s="1"/>
  <c r="BB188" i="3" s="1"/>
  <c r="BD188" i="3"/>
  <c r="AZ200" i="3"/>
  <c r="BA200" i="3" s="1"/>
  <c r="BB200" i="3" s="1"/>
  <c r="BD200" i="3"/>
  <c r="AZ192" i="3"/>
  <c r="BD192" i="3"/>
  <c r="AZ185" i="3"/>
  <c r="BA185" i="3" s="1"/>
  <c r="BB185" i="3" s="1"/>
  <c r="BD185" i="3"/>
  <c r="AY115" i="3"/>
  <c r="AN115" i="3"/>
  <c r="AZ110" i="3"/>
  <c r="BA110" i="3" s="1"/>
  <c r="BB110" i="3" s="1"/>
  <c r="BD110" i="3"/>
  <c r="AY149" i="3"/>
  <c r="AZ66" i="3"/>
  <c r="BA66" i="3" s="1"/>
  <c r="BB66" i="3" s="1"/>
  <c r="BD66" i="3"/>
  <c r="AZ49" i="3"/>
  <c r="BA49" i="3" s="1"/>
  <c r="BB49" i="3" s="1"/>
  <c r="BD49" i="3"/>
  <c r="AZ172" i="3"/>
  <c r="BA172" i="3" s="1"/>
  <c r="BB172" i="3" s="1"/>
  <c r="BD172" i="3"/>
  <c r="BD48" i="3"/>
  <c r="AZ143" i="3"/>
  <c r="BD143" i="3"/>
  <c r="AZ91" i="3"/>
  <c r="BA91" i="3" s="1"/>
  <c r="BB91" i="3" s="1"/>
  <c r="BD91" i="3"/>
  <c r="AZ51" i="3"/>
  <c r="BA51" i="3" s="1"/>
  <c r="BB51" i="3" s="1"/>
  <c r="BD51" i="3"/>
  <c r="AZ157" i="3"/>
  <c r="BA157" i="3" s="1"/>
  <c r="BB157" i="3" s="1"/>
  <c r="BD157" i="3"/>
  <c r="AZ166" i="3"/>
  <c r="BA166" i="3" s="1"/>
  <c r="BB166" i="3" s="1"/>
  <c r="BD166" i="3"/>
  <c r="AJ30" i="3"/>
  <c r="AK30" i="3" s="1"/>
  <c r="AL30" i="3" s="1"/>
  <c r="AZ65" i="3"/>
  <c r="BA65" i="3" s="1"/>
  <c r="BB65" i="3" s="1"/>
  <c r="BD65" i="3"/>
  <c r="AJ43" i="3"/>
  <c r="AK43" i="3" s="1"/>
  <c r="AL43" i="3" s="1"/>
  <c r="AZ152" i="3"/>
  <c r="BA152" i="3" s="1"/>
  <c r="BB152" i="3" s="1"/>
  <c r="BD152" i="3"/>
  <c r="AJ56" i="3"/>
  <c r="AZ156" i="3"/>
  <c r="BA156" i="3" s="1"/>
  <c r="BB156" i="3" s="1"/>
  <c r="BD156" i="3"/>
  <c r="AZ92" i="3"/>
  <c r="BA92" i="3" s="1"/>
  <c r="BB92" i="3" s="1"/>
  <c r="BD92" i="3"/>
  <c r="AZ159" i="3"/>
  <c r="BA159" i="3" s="1"/>
  <c r="BB159" i="3" s="1"/>
  <c r="BD159" i="3"/>
  <c r="AZ25" i="3"/>
  <c r="BA25" i="3" s="1"/>
  <c r="BB25" i="3" s="1"/>
  <c r="BD25" i="3"/>
  <c r="AZ33" i="3"/>
  <c r="BA33" i="3" s="1"/>
  <c r="BB33" i="3" s="1"/>
  <c r="BD33" i="3"/>
  <c r="AZ103" i="3"/>
  <c r="BD103" i="3"/>
  <c r="AZ114" i="3"/>
  <c r="BA114" i="3" s="1"/>
  <c r="BB114" i="3" s="1"/>
  <c r="BD114" i="3"/>
  <c r="AZ17" i="3"/>
  <c r="BA17" i="3" s="1"/>
  <c r="BB17" i="3" s="1"/>
  <c r="BD17" i="3"/>
  <c r="AZ39" i="3"/>
  <c r="BA39" i="3" s="1"/>
  <c r="BB39" i="3" s="1"/>
  <c r="BD39" i="3"/>
  <c r="AZ38" i="3"/>
  <c r="BA38" i="3" s="1"/>
  <c r="BB38" i="3" s="1"/>
  <c r="BD38" i="3"/>
  <c r="AZ27" i="3"/>
  <c r="BD27" i="3"/>
  <c r="AZ50" i="3"/>
  <c r="BA50" i="3" s="1"/>
  <c r="BB50" i="3" s="1"/>
  <c r="BD50" i="3"/>
  <c r="AZ137" i="3"/>
  <c r="BD137" i="3"/>
  <c r="AJ45" i="3"/>
  <c r="AK45" i="3" s="1"/>
  <c r="AL45" i="3" s="1"/>
  <c r="AZ171" i="3"/>
  <c r="BA171" i="3" s="1"/>
  <c r="BB171" i="3" s="1"/>
  <c r="BD171" i="3"/>
  <c r="AZ11" i="3"/>
  <c r="BA11" i="3" s="1"/>
  <c r="BB11" i="3" s="1"/>
  <c r="BD11" i="3"/>
  <c r="AZ181" i="3"/>
  <c r="BA181" i="3" s="1"/>
  <c r="BB181" i="3" s="1"/>
  <c r="BD181" i="3"/>
  <c r="AZ15" i="3"/>
  <c r="BA15" i="3" s="1"/>
  <c r="BB15" i="3" s="1"/>
  <c r="BD15" i="3"/>
  <c r="AZ174" i="3"/>
  <c r="BA174" i="3" s="1"/>
  <c r="BB174" i="3" s="1"/>
  <c r="BD174" i="3"/>
  <c r="AJ115" i="3"/>
  <c r="AK115" i="3" s="1"/>
  <c r="AL115" i="3" s="1"/>
  <c r="AY95" i="3"/>
  <c r="AN95" i="3"/>
  <c r="AY168" i="3"/>
  <c r="AN168" i="3"/>
  <c r="AZ58" i="3"/>
  <c r="BA58" i="3" s="1"/>
  <c r="BB58" i="3" s="1"/>
  <c r="BD58" i="3"/>
  <c r="AZ44" i="3"/>
  <c r="BA44" i="3" s="1"/>
  <c r="BB44" i="3" s="1"/>
  <c r="BD44" i="3"/>
  <c r="AZ61" i="3"/>
  <c r="BA61" i="3" s="1"/>
  <c r="BB61" i="3" s="1"/>
  <c r="BD61" i="3"/>
  <c r="AZ60" i="3"/>
  <c r="BA60" i="3" s="1"/>
  <c r="BB60" i="3" s="1"/>
  <c r="BD60" i="3"/>
  <c r="AZ62" i="3"/>
  <c r="BA62" i="3" s="1"/>
  <c r="BB62" i="3" s="1"/>
  <c r="BD62" i="3"/>
  <c r="AZ86" i="3"/>
  <c r="BA86" i="3" s="1"/>
  <c r="BB86" i="3" s="1"/>
  <c r="BD86" i="3"/>
  <c r="AZ146" i="3"/>
  <c r="BA146" i="3" s="1"/>
  <c r="BB146" i="3" s="1"/>
  <c r="BD146" i="3"/>
  <c r="AZ88" i="3"/>
  <c r="BA88" i="3" s="1"/>
  <c r="BB88" i="3" s="1"/>
  <c r="BD88" i="3"/>
  <c r="AZ122" i="3"/>
  <c r="BA122" i="3" s="1"/>
  <c r="BB122" i="3" s="1"/>
  <c r="BD122" i="3"/>
  <c r="AZ165" i="3"/>
  <c r="BA165" i="3" s="1"/>
  <c r="BB165" i="3" s="1"/>
  <c r="BD165" i="3"/>
  <c r="AZ203" i="3"/>
  <c r="BA203" i="3" s="1"/>
  <c r="BB203" i="3" s="1"/>
  <c r="BD203" i="3"/>
  <c r="AZ190" i="3"/>
  <c r="BA190" i="3" s="1"/>
  <c r="BB190" i="3" s="1"/>
  <c r="BD190" i="3"/>
  <c r="AZ201" i="3"/>
  <c r="BA201" i="3" s="1"/>
  <c r="BB201" i="3" s="1"/>
  <c r="BD201" i="3"/>
  <c r="AZ67" i="3"/>
  <c r="BA67" i="3" s="1"/>
  <c r="BB67" i="3" s="1"/>
  <c r="BD67" i="3"/>
  <c r="AZ85" i="3"/>
  <c r="BA85" i="3" s="1"/>
  <c r="BB85" i="3" s="1"/>
  <c r="BD85" i="3"/>
  <c r="AZ126" i="3"/>
  <c r="BA126" i="3" s="1"/>
  <c r="BB126" i="3" s="1"/>
  <c r="BD126" i="3"/>
  <c r="AZ90" i="3"/>
  <c r="BA90" i="3" s="1"/>
  <c r="BB90" i="3" s="1"/>
  <c r="BD90" i="3"/>
  <c r="AZ106" i="3"/>
  <c r="BA106" i="3" s="1"/>
  <c r="BB106" i="3" s="1"/>
  <c r="BD106" i="3"/>
  <c r="AZ96" i="3"/>
  <c r="BA96" i="3" s="1"/>
  <c r="BB96" i="3" s="1"/>
  <c r="BD96" i="3"/>
  <c r="AZ24" i="3"/>
  <c r="BA24" i="3" s="1"/>
  <c r="BB24" i="3" s="1"/>
  <c r="BD24" i="3"/>
  <c r="AZ130" i="3"/>
  <c r="BD130" i="3"/>
  <c r="AZ135" i="3"/>
  <c r="BA135" i="3" s="1"/>
  <c r="BB135" i="3" s="1"/>
  <c r="BD135" i="3"/>
  <c r="AZ26" i="3"/>
  <c r="BA26" i="3" s="1"/>
  <c r="BB26" i="3" s="1"/>
  <c r="BD26" i="3"/>
  <c r="AZ142" i="3"/>
  <c r="BA142" i="3" s="1"/>
  <c r="BB142" i="3" s="1"/>
  <c r="BD142" i="3"/>
  <c r="AZ162" i="3"/>
  <c r="BA162" i="3" s="1"/>
  <c r="BB162" i="3" s="1"/>
  <c r="BD162" i="3"/>
  <c r="AZ32" i="3"/>
  <c r="BD32" i="3"/>
  <c r="AZ22" i="3"/>
  <c r="BA22" i="3" s="1"/>
  <c r="BB22" i="3" s="1"/>
  <c r="BD22" i="3"/>
  <c r="AZ97" i="3"/>
  <c r="BA97" i="3" s="1"/>
  <c r="BB97" i="3" s="1"/>
  <c r="BD97" i="3"/>
  <c r="AZ68" i="3"/>
  <c r="BA68" i="3" s="1"/>
  <c r="BB68" i="3" s="1"/>
  <c r="BD68" i="3"/>
  <c r="AZ28" i="3"/>
  <c r="BA28" i="3" s="1"/>
  <c r="BB28" i="3" s="1"/>
  <c r="BD28" i="3"/>
  <c r="AZ64" i="3"/>
  <c r="BA64" i="3" s="1"/>
  <c r="BB64" i="3" s="1"/>
  <c r="BD64" i="3"/>
  <c r="AZ69" i="3"/>
  <c r="BD69" i="3"/>
  <c r="AZ41" i="3"/>
  <c r="BA41" i="3" s="1"/>
  <c r="BB41" i="3" s="1"/>
  <c r="BD41" i="3"/>
  <c r="BD193" i="3"/>
  <c r="AZ199" i="3"/>
  <c r="BD199" i="3"/>
  <c r="AZ195" i="3"/>
  <c r="BA195" i="3" s="1"/>
  <c r="BB195" i="3" s="1"/>
  <c r="BD195" i="3"/>
  <c r="AZ180" i="3"/>
  <c r="BA180" i="3" s="1"/>
  <c r="BB180" i="3" s="1"/>
  <c r="BD180" i="3"/>
  <c r="AZ14" i="3"/>
  <c r="BA14" i="3" s="1"/>
  <c r="BB14" i="3" s="1"/>
  <c r="BD14" i="3"/>
  <c r="AZ177" i="3"/>
  <c r="BA177" i="3" s="1"/>
  <c r="BB177" i="3" s="1"/>
  <c r="BD177" i="3"/>
  <c r="AZ176" i="3"/>
  <c r="BA176" i="3" s="1"/>
  <c r="BB176" i="3" s="1"/>
  <c r="BD176" i="3"/>
  <c r="AZ191" i="3"/>
  <c r="BA191" i="3" s="1"/>
  <c r="BB191" i="3" s="1"/>
  <c r="BD191" i="3"/>
  <c r="AZ196" i="3"/>
  <c r="BA196" i="3" s="1"/>
  <c r="BB196" i="3" s="1"/>
  <c r="BD196" i="3"/>
  <c r="AZ187" i="3"/>
  <c r="BD187" i="3"/>
  <c r="AZ197" i="3"/>
  <c r="BA197" i="3" s="1"/>
  <c r="BB197" i="3" s="1"/>
  <c r="BD197" i="3"/>
  <c r="AZ179" i="3"/>
  <c r="BA179" i="3" s="1"/>
  <c r="BB179" i="3" s="1"/>
  <c r="BD179" i="3"/>
  <c r="AZ186" i="3"/>
  <c r="BA186" i="3" s="1"/>
  <c r="BB186" i="3" s="1"/>
  <c r="BD186" i="3"/>
  <c r="AZ178" i="3"/>
  <c r="BA178" i="3" s="1"/>
  <c r="BB178" i="3" s="1"/>
  <c r="BD178" i="3"/>
  <c r="AZ189" i="3"/>
  <c r="BA189" i="3" s="1"/>
  <c r="BB189" i="3" s="1"/>
  <c r="BD189" i="3"/>
  <c r="AZ139" i="3"/>
  <c r="BA139" i="3" s="1"/>
  <c r="BB139" i="3" s="1"/>
  <c r="BD139" i="3"/>
  <c r="AZ102" i="3"/>
  <c r="BA102" i="3" s="1"/>
  <c r="BB102" i="3" s="1"/>
  <c r="BD102" i="3"/>
  <c r="AZ71" i="3"/>
  <c r="BA71" i="3" s="1"/>
  <c r="BB71" i="3" s="1"/>
  <c r="BD71" i="3"/>
  <c r="AZ55" i="3"/>
  <c r="BA55" i="3" s="1"/>
  <c r="BB55" i="3" s="1"/>
  <c r="BD55" i="3"/>
  <c r="AZ145" i="3"/>
  <c r="BD145" i="3"/>
  <c r="AZ163" i="3"/>
  <c r="BA163" i="3" s="1"/>
  <c r="BB163" i="3" s="1"/>
  <c r="BD163" i="3"/>
  <c r="AZ40" i="3"/>
  <c r="BA40" i="3" s="1"/>
  <c r="BB40" i="3" s="1"/>
  <c r="BD40" i="3"/>
  <c r="AZ89" i="3"/>
  <c r="BA89" i="3" s="1"/>
  <c r="BB89" i="3" s="1"/>
  <c r="BD89" i="3"/>
  <c r="AZ74" i="3"/>
  <c r="BA74" i="3" s="1"/>
  <c r="BB74" i="3" s="1"/>
  <c r="BD74" i="3"/>
  <c r="AZ161" i="3"/>
  <c r="BA161" i="3" s="1"/>
  <c r="BB161" i="3" s="1"/>
  <c r="BD161" i="3"/>
  <c r="AZ94" i="3"/>
  <c r="BA94" i="3" s="1"/>
  <c r="BB94" i="3" s="1"/>
  <c r="BD94" i="3"/>
  <c r="AZ120" i="3"/>
  <c r="BA120" i="3" s="1"/>
  <c r="BB120" i="3" s="1"/>
  <c r="BD120" i="3"/>
  <c r="AZ42" i="3"/>
  <c r="BA42" i="3" s="1"/>
  <c r="BB42" i="3" s="1"/>
  <c r="BD42" i="3"/>
  <c r="AZ36" i="3"/>
  <c r="BA36" i="3" s="1"/>
  <c r="BB36" i="3" s="1"/>
  <c r="BD36" i="3"/>
  <c r="AZ144" i="3"/>
  <c r="BA144" i="3" s="1"/>
  <c r="BB144" i="3" s="1"/>
  <c r="BD144" i="3"/>
  <c r="AZ148" i="3"/>
  <c r="BA148" i="3" s="1"/>
  <c r="BB148" i="3" s="1"/>
  <c r="BD148" i="3"/>
  <c r="AZ37" i="3"/>
  <c r="BD37" i="3"/>
  <c r="AZ73" i="3"/>
  <c r="BA73" i="3" s="1"/>
  <c r="BB73" i="3" s="1"/>
  <c r="BD73" i="3"/>
  <c r="AZ202" i="3"/>
  <c r="BA202" i="3" s="1"/>
  <c r="BB202" i="3" s="1"/>
  <c r="BD202" i="3"/>
  <c r="AZ183" i="3"/>
  <c r="BA183" i="3" s="1"/>
  <c r="BB183" i="3" s="1"/>
  <c r="BD183" i="3"/>
  <c r="AZ16" i="3"/>
  <c r="BA16" i="3" s="1"/>
  <c r="BB16" i="3" s="1"/>
  <c r="BD16" i="3"/>
  <c r="AZ184" i="3"/>
  <c r="BA184" i="3" s="1"/>
  <c r="BB184" i="3" s="1"/>
  <c r="BD184" i="3"/>
  <c r="AZ132" i="3"/>
  <c r="BA132" i="3" s="1"/>
  <c r="BB132" i="3" s="1"/>
  <c r="BD132" i="3"/>
  <c r="AZ131" i="3"/>
  <c r="BA131" i="3" s="1"/>
  <c r="BB131" i="3" s="1"/>
  <c r="BD131" i="3"/>
  <c r="AZ140" i="3"/>
  <c r="BD140" i="3"/>
  <c r="AZ124" i="3"/>
  <c r="BA124" i="3" s="1"/>
  <c r="BB124" i="3" s="1"/>
  <c r="BD124" i="3"/>
  <c r="AZ100" i="3"/>
  <c r="BA100" i="3" s="1"/>
  <c r="BB100" i="3" s="1"/>
  <c r="BD100" i="3"/>
  <c r="AZ154" i="3"/>
  <c r="BA154" i="3" s="1"/>
  <c r="BB154" i="3" s="1"/>
  <c r="BD154" i="3"/>
  <c r="AZ170" i="3"/>
  <c r="BA170" i="3" s="1"/>
  <c r="BB170" i="3" s="1"/>
  <c r="BD170" i="3"/>
  <c r="AZ79" i="3"/>
  <c r="BA79" i="3" s="1"/>
  <c r="BB79" i="3" s="1"/>
  <c r="BD79" i="3"/>
  <c r="AZ20" i="3"/>
  <c r="BD20" i="3"/>
  <c r="AZ167" i="3"/>
  <c r="BA167" i="3" s="1"/>
  <c r="BB167" i="3" s="1"/>
  <c r="BD167" i="3"/>
  <c r="AZ116" i="3"/>
  <c r="BA116" i="3" s="1"/>
  <c r="BB116" i="3" s="1"/>
  <c r="BD116" i="3"/>
  <c r="AY30" i="3"/>
  <c r="AY43" i="3"/>
  <c r="AY56" i="3"/>
  <c r="AZ98" i="3"/>
  <c r="BA98" i="3" s="1"/>
  <c r="BB98" i="3" s="1"/>
  <c r="BD98" i="3"/>
  <c r="AZ82" i="3"/>
  <c r="BA82" i="3" s="1"/>
  <c r="BB82" i="3" s="1"/>
  <c r="BD82" i="3"/>
  <c r="AZ104" i="3"/>
  <c r="BA104" i="3" s="1"/>
  <c r="BB104" i="3" s="1"/>
  <c r="BD104" i="3"/>
  <c r="AZ141" i="3"/>
  <c r="BA141" i="3" s="1"/>
  <c r="BB141" i="3" s="1"/>
  <c r="BD141" i="3"/>
  <c r="AZ52" i="3"/>
  <c r="BD52" i="3"/>
  <c r="AZ99" i="3"/>
  <c r="BA99" i="3" s="1"/>
  <c r="BB99" i="3" s="1"/>
  <c r="BD99" i="3"/>
  <c r="AZ118" i="3"/>
  <c r="BA118" i="3" s="1"/>
  <c r="BB118" i="3" s="1"/>
  <c r="BD118" i="3"/>
  <c r="AZ127" i="3"/>
  <c r="BA127" i="3" s="1"/>
  <c r="BB127" i="3" s="1"/>
  <c r="BD127" i="3"/>
  <c r="AZ93" i="3"/>
  <c r="BA93" i="3" s="1"/>
  <c r="BB93" i="3" s="1"/>
  <c r="BD93" i="3"/>
  <c r="AZ31" i="3"/>
  <c r="BA31" i="3" s="1"/>
  <c r="BB31" i="3" s="1"/>
  <c r="BD31" i="3"/>
  <c r="AZ18" i="3"/>
  <c r="BA18" i="3" s="1"/>
  <c r="BB18" i="3" s="1"/>
  <c r="BD18" i="3"/>
  <c r="AZ113" i="3"/>
  <c r="BA113" i="3" s="1"/>
  <c r="BB113" i="3" s="1"/>
  <c r="BD113" i="3"/>
  <c r="AZ109" i="3"/>
  <c r="BA109" i="3" s="1"/>
  <c r="BB109" i="3" s="1"/>
  <c r="BD109" i="3"/>
  <c r="AZ34" i="3"/>
  <c r="BA34" i="3" s="1"/>
  <c r="BB34" i="3" s="1"/>
  <c r="BD34" i="3"/>
  <c r="BD29" i="3"/>
  <c r="AZ76" i="3"/>
  <c r="BA76" i="3" s="1"/>
  <c r="BB76" i="3" s="1"/>
  <c r="BD76" i="3"/>
  <c r="AZ83" i="3"/>
  <c r="BA83" i="3" s="1"/>
  <c r="BB83" i="3" s="1"/>
  <c r="BD83" i="3"/>
  <c r="AZ128" i="3"/>
  <c r="BA128" i="3" s="1"/>
  <c r="BB128" i="3" s="1"/>
  <c r="BD128" i="3"/>
  <c r="AZ136" i="3"/>
  <c r="BA136" i="3" s="1"/>
  <c r="BB136" i="3" s="1"/>
  <c r="BD136" i="3"/>
  <c r="AZ84" i="3"/>
  <c r="BA84" i="3" s="1"/>
  <c r="BB84" i="3" s="1"/>
  <c r="BD84" i="3"/>
  <c r="BD153" i="3"/>
  <c r="AZ147" i="3"/>
  <c r="BA147" i="3" s="1"/>
  <c r="BB147" i="3" s="1"/>
  <c r="BD147" i="3"/>
  <c r="AZ105" i="3"/>
  <c r="BA105" i="3" s="1"/>
  <c r="BB105" i="3" s="1"/>
  <c r="BD105" i="3"/>
  <c r="AZ35" i="3"/>
  <c r="BA35" i="3" s="1"/>
  <c r="BB35" i="3" s="1"/>
  <c r="BD35" i="3"/>
  <c r="AZ101" i="3"/>
  <c r="BA101" i="3" s="1"/>
  <c r="BB101" i="3" s="1"/>
  <c r="BD101" i="3"/>
  <c r="AZ87" i="3"/>
  <c r="BA87" i="3" s="1"/>
  <c r="BB87" i="3" s="1"/>
  <c r="BD87" i="3"/>
  <c r="AZ81" i="3"/>
  <c r="BA81" i="3" s="1"/>
  <c r="BB81" i="3" s="1"/>
  <c r="BD81" i="3"/>
  <c r="AZ47" i="3"/>
  <c r="BA47" i="3" s="1"/>
  <c r="BB47" i="3" s="1"/>
  <c r="BD47" i="3"/>
  <c r="AZ77" i="3"/>
  <c r="BA77" i="3" s="1"/>
  <c r="BB77" i="3" s="1"/>
  <c r="BD77" i="3"/>
  <c r="AZ173" i="3"/>
  <c r="BA173" i="3" s="1"/>
  <c r="BB173" i="3" s="1"/>
  <c r="BD173" i="3"/>
  <c r="AZ23" i="3"/>
  <c r="BA23" i="3" s="1"/>
  <c r="BB23" i="3" s="1"/>
  <c r="BD23" i="3"/>
  <c r="AZ78" i="3"/>
  <c r="BA78" i="3" s="1"/>
  <c r="BB78" i="3" s="1"/>
  <c r="BD78" i="3"/>
  <c r="AZ112" i="3"/>
  <c r="BA112" i="3" s="1"/>
  <c r="BB112" i="3" s="1"/>
  <c r="BD112" i="3"/>
  <c r="AZ75" i="3"/>
  <c r="BA75" i="3" s="1"/>
  <c r="BB75" i="3" s="1"/>
  <c r="BD75" i="3"/>
  <c r="AZ169" i="3"/>
  <c r="BA169" i="3" s="1"/>
  <c r="BB169" i="3" s="1"/>
  <c r="BD169" i="3"/>
  <c r="AZ70" i="3"/>
  <c r="BA70" i="3" s="1"/>
  <c r="BB70" i="3" s="1"/>
  <c r="BD70" i="3"/>
  <c r="AZ160" i="3"/>
  <c r="BA160" i="3" s="1"/>
  <c r="BB160" i="3" s="1"/>
  <c r="BD160" i="3"/>
  <c r="AJ175" i="3"/>
  <c r="AK175" i="3" s="1"/>
  <c r="AL175" i="3" s="1"/>
  <c r="AY13" i="3"/>
  <c r="AZ59" i="3"/>
  <c r="BA59" i="3" s="1"/>
  <c r="BB59" i="3" s="1"/>
  <c r="BD59" i="3"/>
  <c r="AZ121" i="3"/>
  <c r="BA121" i="3" s="1"/>
  <c r="BB121" i="3" s="1"/>
  <c r="BD121" i="3"/>
  <c r="AZ117" i="3"/>
  <c r="BA117" i="3" s="1"/>
  <c r="BB117" i="3" s="1"/>
  <c r="BD117" i="3"/>
  <c r="AZ63" i="3"/>
  <c r="BA63" i="3" s="1"/>
  <c r="BB63" i="3" s="1"/>
  <c r="BD63" i="3"/>
  <c r="AZ57" i="3"/>
  <c r="BA57" i="3" s="1"/>
  <c r="BB57" i="3" s="1"/>
  <c r="BD57" i="3"/>
  <c r="AZ119" i="3"/>
  <c r="BA119" i="3" s="1"/>
  <c r="BB119" i="3" s="1"/>
  <c r="BD119" i="3"/>
  <c r="AJ168" i="3"/>
  <c r="AK168" i="3" s="1"/>
  <c r="AL168" i="3" s="1"/>
  <c r="AS204" i="4"/>
  <c r="AT204" i="4" s="1"/>
  <c r="AS73" i="4"/>
  <c r="AT73" i="4" s="1"/>
  <c r="AS135" i="4"/>
  <c r="AT135" i="4" s="1"/>
  <c r="AS33" i="4"/>
  <c r="AT33" i="4" s="1"/>
  <c r="AS169" i="4"/>
  <c r="AT169" i="4" s="1"/>
  <c r="AS122" i="4"/>
  <c r="AT122" i="4" s="1"/>
  <c r="AS157" i="4"/>
  <c r="AT157" i="4" s="1"/>
  <c r="AS37" i="4"/>
  <c r="AT37" i="4" s="1"/>
  <c r="AS20" i="4"/>
  <c r="AT20" i="4" s="1"/>
  <c r="AS107" i="4"/>
  <c r="AT107" i="4" s="1"/>
  <c r="AS161" i="4"/>
  <c r="AT161" i="4" s="1"/>
  <c r="AS72" i="4"/>
  <c r="AT72" i="4" s="1"/>
  <c r="AS143" i="4"/>
  <c r="AT143" i="4" s="1"/>
  <c r="AS59" i="4"/>
  <c r="AT59" i="4" s="1"/>
  <c r="AS103" i="4"/>
  <c r="AT103" i="4" s="1"/>
  <c r="AS137" i="4"/>
  <c r="AT137" i="4" s="1"/>
  <c r="AS50" i="4"/>
  <c r="AT50" i="4" s="1"/>
  <c r="AS88" i="4"/>
  <c r="AT88" i="4" s="1"/>
  <c r="AS56" i="4"/>
  <c r="AT56" i="4" s="1"/>
  <c r="AS24" i="4"/>
  <c r="AT24" i="4" s="1"/>
  <c r="AS31" i="4"/>
  <c r="AT31" i="4" s="1"/>
  <c r="AS23" i="4"/>
  <c r="AT23" i="4" s="1"/>
  <c r="AS36" i="4"/>
  <c r="AT36" i="4" s="1"/>
  <c r="AS64" i="4"/>
  <c r="AT64" i="4" s="1"/>
  <c r="AS86" i="4"/>
  <c r="AT86" i="4" s="1"/>
  <c r="AS71" i="4"/>
  <c r="AT71" i="4" s="1"/>
  <c r="AS114" i="4"/>
  <c r="AT114" i="4" s="1"/>
  <c r="AS21" i="4"/>
  <c r="AT21" i="4" s="1"/>
  <c r="AS32" i="4"/>
  <c r="AT32" i="4" s="1"/>
  <c r="AS78" i="4"/>
  <c r="AT78" i="4" s="1"/>
  <c r="AS151" i="4"/>
  <c r="AT151" i="4" s="1"/>
  <c r="AS115" i="4"/>
  <c r="AT115" i="4" s="1"/>
  <c r="AS111" i="4"/>
  <c r="AT111" i="4" s="1"/>
  <c r="AS162" i="4"/>
  <c r="AT162" i="4" s="1"/>
  <c r="AS147" i="4"/>
  <c r="AT147" i="4" s="1"/>
  <c r="AS106" i="4"/>
  <c r="AT106" i="4" s="1"/>
  <c r="AS94" i="4"/>
  <c r="AT94" i="4" s="1"/>
  <c r="AS125" i="4"/>
  <c r="AT125" i="4" s="1"/>
  <c r="AS39" i="4"/>
  <c r="AT39" i="4" s="1"/>
  <c r="AS140" i="4"/>
  <c r="AT140" i="4" s="1"/>
  <c r="AS164" i="4"/>
  <c r="AT164" i="4" s="1"/>
  <c r="AS96" i="4"/>
  <c r="AT96" i="4" s="1"/>
  <c r="AS124" i="4"/>
  <c r="AT124" i="4" s="1"/>
  <c r="AS175" i="4"/>
  <c r="AT175" i="4" s="1"/>
  <c r="AS194" i="4"/>
  <c r="AT194" i="4" s="1"/>
  <c r="AS189" i="4"/>
  <c r="AT189" i="4" s="1"/>
  <c r="AS198" i="4"/>
  <c r="AT198" i="4" s="1"/>
  <c r="AS203" i="4"/>
  <c r="AT203" i="4" s="1"/>
  <c r="AS199" i="4"/>
  <c r="AT199" i="4" s="1"/>
  <c r="AS201" i="4"/>
  <c r="AT201" i="4" s="1"/>
  <c r="AS200" i="4"/>
  <c r="AT200" i="4" s="1"/>
  <c r="AS188" i="4"/>
  <c r="AT188" i="4" s="1"/>
  <c r="AS182" i="4"/>
  <c r="AT182" i="4" s="1"/>
  <c r="AS193" i="4"/>
  <c r="AT193" i="4" s="1"/>
  <c r="AS185" i="4"/>
  <c r="AT185" i="4" s="1"/>
  <c r="AS186" i="4"/>
  <c r="AT186" i="4" s="1"/>
  <c r="AS190" i="4"/>
  <c r="AT190" i="4" s="1"/>
  <c r="AS16" i="4"/>
  <c r="AT16" i="4" s="1"/>
  <c r="AS181" i="4"/>
  <c r="AT181" i="4" s="1"/>
  <c r="AS180" i="4"/>
  <c r="AT180" i="4" s="1"/>
  <c r="AS184" i="4"/>
  <c r="AT184" i="4" s="1"/>
  <c r="AS90" i="4"/>
  <c r="AT90" i="4" s="1"/>
  <c r="AS130" i="4"/>
  <c r="AT130" i="4" s="1"/>
  <c r="AS167" i="4"/>
  <c r="AT167" i="4" s="1"/>
  <c r="AS158" i="4"/>
  <c r="AT158" i="4" s="1"/>
  <c r="AS69" i="4"/>
  <c r="AT69" i="4" s="1"/>
  <c r="AS82" i="4"/>
  <c r="AT82" i="4" s="1"/>
  <c r="AS63" i="4"/>
  <c r="AT63" i="4" s="1"/>
  <c r="AS25" i="4"/>
  <c r="AT25" i="4" s="1"/>
  <c r="AS93" i="4"/>
  <c r="AT93" i="4" s="1"/>
  <c r="AS46" i="4"/>
  <c r="AT46" i="4" s="1"/>
  <c r="AS146" i="4"/>
  <c r="AT146" i="4" s="1"/>
  <c r="AS138" i="4"/>
  <c r="AT138" i="4" s="1"/>
  <c r="AS153" i="4"/>
  <c r="AT153" i="4" s="1"/>
  <c r="AS101" i="4"/>
  <c r="AT101" i="4" s="1"/>
  <c r="AS160" i="4"/>
  <c r="AT160" i="4" s="1"/>
  <c r="AS129" i="4"/>
  <c r="AT129" i="4" s="1"/>
  <c r="AS19" i="4"/>
  <c r="AT19" i="4" s="1"/>
  <c r="AS145" i="4"/>
  <c r="AT145" i="4" s="1"/>
  <c r="AS109" i="4"/>
  <c r="AT109" i="4" s="1"/>
  <c r="AS61" i="4"/>
  <c r="AT61" i="4" s="1"/>
  <c r="AS113" i="4"/>
  <c r="AT113" i="4" s="1"/>
  <c r="AS43" i="4"/>
  <c r="AT43" i="4" s="1"/>
  <c r="AS156" i="4"/>
  <c r="AT156" i="4" s="1"/>
  <c r="AS22" i="4"/>
  <c r="AT22" i="4" s="1"/>
  <c r="AS84" i="4"/>
  <c r="AT84" i="4" s="1"/>
  <c r="AS102" i="4"/>
  <c r="AT102" i="4" s="1"/>
  <c r="AS49" i="4"/>
  <c r="AT49" i="4" s="1"/>
  <c r="AS173" i="4"/>
  <c r="AT173" i="4" s="1"/>
  <c r="AS99" i="4"/>
  <c r="AT99" i="4" s="1"/>
  <c r="AS97" i="4"/>
  <c r="AT97" i="4" s="1"/>
  <c r="AS171" i="4"/>
  <c r="AT171" i="4" s="1"/>
  <c r="AS166" i="4"/>
  <c r="AT166" i="4" s="1"/>
  <c r="AS170" i="4"/>
  <c r="AT170" i="4" s="1"/>
  <c r="AS120" i="4"/>
  <c r="AT120" i="4" s="1"/>
  <c r="AS150" i="4"/>
  <c r="AT150" i="4" s="1"/>
  <c r="AS75" i="4"/>
  <c r="AT75" i="4" s="1"/>
  <c r="AS76" i="4"/>
  <c r="AT76" i="4" s="1"/>
  <c r="AS48" i="4"/>
  <c r="AT48" i="4" s="1"/>
  <c r="AS17" i="4"/>
  <c r="AT17" i="4" s="1"/>
  <c r="AS58" i="4"/>
  <c r="AT58" i="4" s="1"/>
  <c r="AS149" i="4"/>
  <c r="AT149" i="4" s="1"/>
  <c r="AS112" i="4"/>
  <c r="AT112" i="4" s="1"/>
  <c r="AS110" i="4"/>
  <c r="AT110" i="4" s="1"/>
  <c r="AS85" i="4"/>
  <c r="AT85" i="4" s="1"/>
  <c r="AS119" i="4"/>
  <c r="AT119" i="4" s="1"/>
  <c r="AS29" i="4"/>
  <c r="AT29" i="4" s="1"/>
  <c r="AS41" i="4"/>
  <c r="AT41" i="4" s="1"/>
  <c r="AS45" i="4"/>
  <c r="AT45" i="4" s="1"/>
  <c r="AS163" i="4"/>
  <c r="AT163" i="4" s="1"/>
  <c r="AS47" i="4"/>
  <c r="AT47" i="4" s="1"/>
  <c r="AS155" i="4"/>
  <c r="AT155" i="4" s="1"/>
  <c r="AS30" i="4"/>
  <c r="AT30" i="4" s="1"/>
  <c r="AS52" i="4"/>
  <c r="AT52" i="4" s="1"/>
  <c r="AS28" i="4"/>
  <c r="AT28" i="4" s="1"/>
  <c r="AS42" i="4"/>
  <c r="AT42" i="4" s="1"/>
  <c r="AS133" i="4"/>
  <c r="AT133" i="4" s="1"/>
  <c r="AS165" i="4"/>
  <c r="AT165" i="4" s="1"/>
  <c r="AS108" i="4"/>
  <c r="AT108" i="4" s="1"/>
  <c r="AS118" i="4"/>
  <c r="AT118" i="4" s="1"/>
  <c r="AS79" i="4"/>
  <c r="AT79" i="4" s="1"/>
  <c r="AS98" i="4"/>
  <c r="AT98" i="4" s="1"/>
  <c r="AS128" i="4"/>
  <c r="AT128" i="4" s="1"/>
  <c r="AS67" i="4"/>
  <c r="AT67" i="4" s="1"/>
  <c r="AS62" i="4"/>
  <c r="AT62" i="4" s="1"/>
  <c r="AS92" i="4"/>
  <c r="AT92" i="4" s="1"/>
  <c r="AS168" i="4"/>
  <c r="AT168" i="4" s="1"/>
  <c r="AS104" i="4"/>
  <c r="AT104" i="4" s="1"/>
  <c r="AS57" i="4"/>
  <c r="AT57" i="4" s="1"/>
  <c r="AS66" i="4"/>
  <c r="AT66" i="4" s="1"/>
  <c r="AS100" i="4"/>
  <c r="AT100" i="4" s="1"/>
  <c r="AS34" i="4"/>
  <c r="AT34" i="4" s="1"/>
  <c r="AS89" i="4"/>
  <c r="AT89" i="4" s="1"/>
  <c r="AS141" i="4"/>
  <c r="AT141" i="4" s="1"/>
  <c r="AS123" i="4"/>
  <c r="AT123" i="4" s="1"/>
  <c r="AS117" i="4"/>
  <c r="AT117" i="4" s="1"/>
  <c r="AS65" i="4"/>
  <c r="AT65" i="4" s="1"/>
  <c r="AS60" i="4"/>
  <c r="AT60" i="4" s="1"/>
  <c r="AS18" i="4"/>
  <c r="AT18" i="4" s="1"/>
  <c r="AS83" i="4"/>
  <c r="AT83" i="4" s="1"/>
  <c r="AS81" i="4"/>
  <c r="AT81" i="4" s="1"/>
  <c r="AS77" i="4"/>
  <c r="AT77" i="4" s="1"/>
  <c r="AS54" i="4"/>
  <c r="AT54" i="4" s="1"/>
  <c r="AS126" i="4"/>
  <c r="AT126" i="4" s="1"/>
  <c r="AS44" i="4"/>
  <c r="AT44" i="4" s="1"/>
  <c r="AS131" i="4"/>
  <c r="AT131" i="4" s="1"/>
  <c r="AS136" i="4"/>
  <c r="AT136" i="4" s="1"/>
  <c r="AS142" i="4"/>
  <c r="AT142" i="4" s="1"/>
  <c r="AS105" i="4"/>
  <c r="AT105" i="4" s="1"/>
  <c r="AS144" i="4"/>
  <c r="AT144" i="4" s="1"/>
  <c r="AS172" i="4"/>
  <c r="AT172" i="4" s="1"/>
  <c r="AS127" i="4"/>
  <c r="AT127" i="4" s="1"/>
  <c r="AS91" i="4"/>
  <c r="AT91" i="4" s="1"/>
  <c r="AS159" i="4"/>
  <c r="AT159" i="4" s="1"/>
  <c r="AS154" i="4"/>
  <c r="AT154" i="4" s="1"/>
  <c r="AS148" i="4"/>
  <c r="AT148" i="4" s="1"/>
  <c r="AS26" i="4"/>
  <c r="AT26" i="4" s="1"/>
  <c r="AS27" i="4"/>
  <c r="AT27" i="4" s="1"/>
  <c r="AS139" i="4"/>
  <c r="AT139" i="4" s="1"/>
  <c r="AS74" i="4"/>
  <c r="AT74" i="4" s="1"/>
  <c r="AS40" i="4"/>
  <c r="AT40" i="4" s="1"/>
  <c r="AS55" i="4"/>
  <c r="AT55" i="4" s="1"/>
  <c r="AS134" i="4"/>
  <c r="AT134" i="4" s="1"/>
  <c r="AS35" i="4"/>
  <c r="AT35" i="4" s="1"/>
  <c r="AS53" i="4"/>
  <c r="AT53" i="4" s="1"/>
  <c r="AS152" i="4"/>
  <c r="AT152" i="4" s="1"/>
  <c r="AS95" i="4"/>
  <c r="AT95" i="4" s="1"/>
  <c r="AS68" i="4"/>
  <c r="AT68" i="4" s="1"/>
  <c r="AS70" i="4"/>
  <c r="AT70" i="4" s="1"/>
  <c r="AS51" i="4"/>
  <c r="AT51" i="4" s="1"/>
  <c r="AS87" i="4"/>
  <c r="AT87" i="4" s="1"/>
  <c r="AS121" i="4"/>
  <c r="AT121" i="4" s="1"/>
  <c r="AS38" i="4"/>
  <c r="AT38" i="4" s="1"/>
  <c r="AS80" i="4"/>
  <c r="AT80" i="4" s="1"/>
  <c r="AS132" i="4"/>
  <c r="AT132" i="4" s="1"/>
  <c r="AS116" i="4"/>
  <c r="AT116" i="4" s="1"/>
  <c r="AS179" i="4"/>
  <c r="AT179" i="4" s="1"/>
  <c r="AS195" i="4"/>
  <c r="AT195" i="4" s="1"/>
  <c r="AS178" i="4"/>
  <c r="AT178" i="4" s="1"/>
  <c r="AS177" i="4"/>
  <c r="AT177" i="4" s="1"/>
  <c r="AS174" i="4"/>
  <c r="AT174" i="4" s="1"/>
  <c r="AS202" i="4"/>
  <c r="AT202" i="4" s="1"/>
  <c r="AS197" i="4"/>
  <c r="AT197" i="4" s="1"/>
  <c r="AS187" i="4"/>
  <c r="AT187" i="4" s="1"/>
  <c r="AS183" i="4"/>
  <c r="AT183" i="4" s="1"/>
  <c r="AS191" i="4"/>
  <c r="AT191" i="4" s="1"/>
  <c r="AS176" i="4"/>
  <c r="AT176" i="4" s="1"/>
  <c r="AS192" i="4"/>
  <c r="AT192" i="4" s="1"/>
  <c r="AS196" i="4"/>
  <c r="AT196" i="4" s="1"/>
  <c r="AS13" i="4"/>
  <c r="AT13" i="4" s="1"/>
  <c r="AS15" i="4"/>
  <c r="AT15" i="4" s="1"/>
  <c r="AS14" i="4"/>
  <c r="AT14" i="4" s="1"/>
  <c r="AS11" i="4"/>
  <c r="AT11" i="4" s="1"/>
  <c r="U12" i="3"/>
  <c r="V12" i="3" s="1"/>
  <c r="BA21" i="3"/>
  <c r="BB21" i="3" s="1"/>
  <c r="AK149" i="3"/>
  <c r="AL149" i="3" s="1"/>
  <c r="AK18" i="3"/>
  <c r="AL18" i="3" s="1"/>
  <c r="AK113" i="3"/>
  <c r="AL113" i="3" s="1"/>
  <c r="AK109" i="3"/>
  <c r="AL109" i="3" s="1"/>
  <c r="BA54" i="3"/>
  <c r="BB54" i="3" s="1"/>
  <c r="AK34" i="3"/>
  <c r="AL34" i="3" s="1"/>
  <c r="AK76" i="3"/>
  <c r="AL76" i="3" s="1"/>
  <c r="AK83" i="3"/>
  <c r="AL83" i="3" s="1"/>
  <c r="AK152" i="3"/>
  <c r="AL152" i="3" s="1"/>
  <c r="AK82" i="3"/>
  <c r="AL82" i="3" s="1"/>
  <c r="AK130" i="3"/>
  <c r="AL130" i="3" s="1"/>
  <c r="AK135" i="3"/>
  <c r="AL135" i="3" s="1"/>
  <c r="AK162" i="3"/>
  <c r="AL162" i="3" s="1"/>
  <c r="AK22" i="3"/>
  <c r="AL22" i="3" s="1"/>
  <c r="AK59" i="3"/>
  <c r="AL59" i="3" s="1"/>
  <c r="AK80" i="3"/>
  <c r="AL80" i="3" s="1"/>
  <c r="BA27" i="3"/>
  <c r="BB27" i="3" s="1"/>
  <c r="BA137" i="3"/>
  <c r="BB137" i="3" s="1"/>
  <c r="AK72" i="3"/>
  <c r="AL72" i="3" s="1"/>
  <c r="AK73" i="3"/>
  <c r="AL73" i="3" s="1"/>
  <c r="AK199" i="3"/>
  <c r="AL199" i="3" s="1"/>
  <c r="AK195" i="3"/>
  <c r="AL195" i="3" s="1"/>
  <c r="AK14" i="3"/>
  <c r="AL14" i="3" s="1"/>
  <c r="AK177" i="3"/>
  <c r="AL177" i="3" s="1"/>
  <c r="AK176" i="3"/>
  <c r="AL176" i="3" s="1"/>
  <c r="AK191" i="3"/>
  <c r="AL191" i="3" s="1"/>
  <c r="AK189" i="3"/>
  <c r="AL189" i="3" s="1"/>
  <c r="AK194" i="3"/>
  <c r="AL194" i="3" s="1"/>
  <c r="AK21" i="3"/>
  <c r="AL21" i="3" s="1"/>
  <c r="BA143" i="3"/>
  <c r="BB143" i="3" s="1"/>
  <c r="AK126" i="3"/>
  <c r="AL126" i="3" s="1"/>
  <c r="AK170" i="3"/>
  <c r="AL170" i="3" s="1"/>
  <c r="AK79" i="3"/>
  <c r="AL79" i="3" s="1"/>
  <c r="AK106" i="3"/>
  <c r="AL106" i="3" s="1"/>
  <c r="AK20" i="3"/>
  <c r="AL20" i="3" s="1"/>
  <c r="AK167" i="3"/>
  <c r="AL167" i="3" s="1"/>
  <c r="AK116" i="3"/>
  <c r="AL116" i="3" s="1"/>
  <c r="AK134" i="3"/>
  <c r="AL134" i="3" s="1"/>
  <c r="AK117" i="3"/>
  <c r="AL117" i="3" s="1"/>
  <c r="AK103" i="3"/>
  <c r="AL103" i="3" s="1"/>
  <c r="AK17" i="3"/>
  <c r="AL17" i="3" s="1"/>
  <c r="AK112" i="3"/>
  <c r="AL112" i="3" s="1"/>
  <c r="AK75" i="3"/>
  <c r="AL75" i="3" s="1"/>
  <c r="AK160" i="3"/>
  <c r="AL160" i="3" s="1"/>
  <c r="BA199" i="3"/>
  <c r="BB199" i="3" s="1"/>
  <c r="AK174" i="3"/>
  <c r="AL174" i="3" s="1"/>
  <c r="AK141" i="3"/>
  <c r="AL141" i="3" s="1"/>
  <c r="AK52" i="3"/>
  <c r="AL52" i="3" s="1"/>
  <c r="AK118" i="3"/>
  <c r="AL118" i="3" s="1"/>
  <c r="BA140" i="3"/>
  <c r="BB140" i="3" s="1"/>
  <c r="AK127" i="3"/>
  <c r="AL127" i="3" s="1"/>
  <c r="AK91" i="3"/>
  <c r="AL91" i="3" s="1"/>
  <c r="AK51" i="3"/>
  <c r="AL51" i="3" s="1"/>
  <c r="AK157" i="3"/>
  <c r="AL157" i="3" s="1"/>
  <c r="AK166" i="3"/>
  <c r="AL166" i="3" s="1"/>
  <c r="BA20" i="3"/>
  <c r="BB20" i="3" s="1"/>
  <c r="AK65" i="3"/>
  <c r="AL65" i="3" s="1"/>
  <c r="BA155" i="3"/>
  <c r="BB155" i="3" s="1"/>
  <c r="AK136" i="3"/>
  <c r="AL136" i="3" s="1"/>
  <c r="AK84" i="3"/>
  <c r="AL84" i="3" s="1"/>
  <c r="AK156" i="3"/>
  <c r="AL156" i="3" s="1"/>
  <c r="AK92" i="3"/>
  <c r="AL92" i="3" s="1"/>
  <c r="AK74" i="3"/>
  <c r="AL74" i="3" s="1"/>
  <c r="AK53" i="3"/>
  <c r="AL53" i="3" s="1"/>
  <c r="AK161" i="3"/>
  <c r="AL161" i="3" s="1"/>
  <c r="AK94" i="3"/>
  <c r="AL94" i="3" s="1"/>
  <c r="AK123" i="3"/>
  <c r="AL123" i="3" s="1"/>
  <c r="AK146" i="3"/>
  <c r="AL146" i="3" s="1"/>
  <c r="AK46" i="3"/>
  <c r="AL46" i="3" s="1"/>
  <c r="AK120" i="3"/>
  <c r="AL120" i="3" s="1"/>
  <c r="AK88" i="3"/>
  <c r="AL88" i="3" s="1"/>
  <c r="AK42" i="3"/>
  <c r="AL42" i="3" s="1"/>
  <c r="AK122" i="3"/>
  <c r="AL122" i="3" s="1"/>
  <c r="AK36" i="3"/>
  <c r="AL36" i="3" s="1"/>
  <c r="AK97" i="3"/>
  <c r="AL97" i="3" s="1"/>
  <c r="AK68" i="3"/>
  <c r="AL68" i="3" s="1"/>
  <c r="AK28" i="3"/>
  <c r="AL28" i="3" s="1"/>
  <c r="AK64" i="3"/>
  <c r="AL64" i="3" s="1"/>
  <c r="AK69" i="3"/>
  <c r="AL69" i="3" s="1"/>
  <c r="AK41" i="3"/>
  <c r="AL41" i="3" s="1"/>
  <c r="AK202" i="3"/>
  <c r="AL202" i="3" s="1"/>
  <c r="AK182" i="3"/>
  <c r="AL182" i="3" s="1"/>
  <c r="AK203" i="3"/>
  <c r="AL203" i="3" s="1"/>
  <c r="AK188" i="3"/>
  <c r="AL188" i="3" s="1"/>
  <c r="AK183" i="3"/>
  <c r="AL183" i="3" s="1"/>
  <c r="AK200" i="3"/>
  <c r="AL200" i="3" s="1"/>
  <c r="AK190" i="3"/>
  <c r="AL190" i="3" s="1"/>
  <c r="AK16" i="3"/>
  <c r="AL16" i="3" s="1"/>
  <c r="AK192" i="3"/>
  <c r="AL192" i="3" s="1"/>
  <c r="AK201" i="3"/>
  <c r="AL201" i="3" s="1"/>
  <c r="AK184" i="3"/>
  <c r="AL184" i="3" s="1"/>
  <c r="AK185" i="3"/>
  <c r="AL185" i="3" s="1"/>
  <c r="AK121" i="3"/>
  <c r="AL121" i="3" s="1"/>
  <c r="AK110" i="3"/>
  <c r="AL110" i="3" s="1"/>
  <c r="AK62" i="3"/>
  <c r="AL62" i="3" s="1"/>
  <c r="AK66" i="3"/>
  <c r="AL66" i="3" s="1"/>
  <c r="AK49" i="3"/>
  <c r="AL49" i="3" s="1"/>
  <c r="AK172" i="3"/>
  <c r="AL172" i="3" s="1"/>
  <c r="AK143" i="3"/>
  <c r="AL143" i="3" s="1"/>
  <c r="AK63" i="3"/>
  <c r="AL63" i="3" s="1"/>
  <c r="AK93" i="3"/>
  <c r="AL93" i="3" s="1"/>
  <c r="AK31" i="3"/>
  <c r="AL31" i="3" s="1"/>
  <c r="BA145" i="3"/>
  <c r="BB145" i="3" s="1"/>
  <c r="BA138" i="3"/>
  <c r="BB138" i="3" s="1"/>
  <c r="AK128" i="3"/>
  <c r="AL128" i="3" s="1"/>
  <c r="AK153" i="3"/>
  <c r="AL153" i="3" s="1"/>
  <c r="AK147" i="3"/>
  <c r="AL147" i="3" s="1"/>
  <c r="AK58" i="3"/>
  <c r="AL58" i="3" s="1"/>
  <c r="AK98" i="3"/>
  <c r="AL98" i="3" s="1"/>
  <c r="AK104" i="3"/>
  <c r="AL104" i="3" s="1"/>
  <c r="BA103" i="3"/>
  <c r="BB103" i="3" s="1"/>
  <c r="AK26" i="3"/>
  <c r="AL26" i="3" s="1"/>
  <c r="AK142" i="3"/>
  <c r="AL142" i="3" s="1"/>
  <c r="AK165" i="3"/>
  <c r="AL165" i="3" s="1"/>
  <c r="AK144" i="3"/>
  <c r="AL144" i="3" s="1"/>
  <c r="AK148" i="3"/>
  <c r="AL148" i="3" s="1"/>
  <c r="AK107" i="3"/>
  <c r="AL107" i="3" s="1"/>
  <c r="AK37" i="3"/>
  <c r="AL37" i="3" s="1"/>
  <c r="AK198" i="3"/>
  <c r="AL198" i="3" s="1"/>
  <c r="AK180" i="3"/>
  <c r="AL180" i="3" s="1"/>
  <c r="AK196" i="3"/>
  <c r="AL196" i="3" s="1"/>
  <c r="AK187" i="3"/>
  <c r="AL187" i="3" s="1"/>
  <c r="AK197" i="3"/>
  <c r="AL197" i="3" s="1"/>
  <c r="AK179" i="3"/>
  <c r="AL179" i="3" s="1"/>
  <c r="AK186" i="3"/>
  <c r="AL186" i="3" s="1"/>
  <c r="AK178" i="3"/>
  <c r="AL178" i="3" s="1"/>
  <c r="AK131" i="3"/>
  <c r="AL131" i="3" s="1"/>
  <c r="AK67" i="3"/>
  <c r="AL67" i="3" s="1"/>
  <c r="AK61" i="3"/>
  <c r="AL61" i="3" s="1"/>
  <c r="AK100" i="3"/>
  <c r="AL100" i="3" s="1"/>
  <c r="AK154" i="3"/>
  <c r="AL154" i="3" s="1"/>
  <c r="AK90" i="3"/>
  <c r="AL90" i="3" s="1"/>
  <c r="AK96" i="3"/>
  <c r="AL96" i="3" s="1"/>
  <c r="AK155" i="3"/>
  <c r="AL155" i="3" s="1"/>
  <c r="AK40" i="3"/>
  <c r="AL40" i="3" s="1"/>
  <c r="AK95" i="3"/>
  <c r="AL95" i="3" s="1"/>
  <c r="AK25" i="3"/>
  <c r="AL25" i="3" s="1"/>
  <c r="AK33" i="3"/>
  <c r="AL33" i="3" s="1"/>
  <c r="BA130" i="3"/>
  <c r="BB130" i="3" s="1"/>
  <c r="AK114" i="3"/>
  <c r="AL114" i="3" s="1"/>
  <c r="AK39" i="3"/>
  <c r="AL39" i="3" s="1"/>
  <c r="BA32" i="3"/>
  <c r="BB32" i="3" s="1"/>
  <c r="AK78" i="3"/>
  <c r="AL78" i="3" s="1"/>
  <c r="AK169" i="3"/>
  <c r="AL169" i="3" s="1"/>
  <c r="BA69" i="3"/>
  <c r="BB69" i="3" s="1"/>
  <c r="AK70" i="3"/>
  <c r="AL70" i="3" s="1"/>
  <c r="AK57" i="3"/>
  <c r="AL57" i="3" s="1"/>
  <c r="AK181" i="3"/>
  <c r="AL181" i="3" s="1"/>
  <c r="AK15" i="3"/>
  <c r="AL15" i="3" s="1"/>
  <c r="BA187" i="3"/>
  <c r="BB187" i="3" s="1"/>
  <c r="AK60" i="3"/>
  <c r="AL60" i="3" s="1"/>
  <c r="AK132" i="3"/>
  <c r="AL132" i="3" s="1"/>
  <c r="BA52" i="3"/>
  <c r="BB52" i="3" s="1"/>
  <c r="AK140" i="3"/>
  <c r="AL140" i="3" s="1"/>
  <c r="AK124" i="3"/>
  <c r="AL124" i="3" s="1"/>
  <c r="AK85" i="3"/>
  <c r="AL85" i="3" s="1"/>
  <c r="AK139" i="3"/>
  <c r="AL139" i="3" s="1"/>
  <c r="AK102" i="3"/>
  <c r="AL102" i="3" s="1"/>
  <c r="AK151" i="3"/>
  <c r="AL151" i="3" s="1"/>
  <c r="AK71" i="3"/>
  <c r="AL71" i="3" s="1"/>
  <c r="AK55" i="3"/>
  <c r="AL55" i="3" s="1"/>
  <c r="AK54" i="3"/>
  <c r="AL54" i="3" s="1"/>
  <c r="AK164" i="3"/>
  <c r="AL164" i="3" s="1"/>
  <c r="AK145" i="3"/>
  <c r="AL145" i="3" s="1"/>
  <c r="AK108" i="3"/>
  <c r="AL108" i="3" s="1"/>
  <c r="AK86" i="3"/>
  <c r="AL86" i="3" s="1"/>
  <c r="AK138" i="3"/>
  <c r="AL138" i="3" s="1"/>
  <c r="AK163" i="3"/>
  <c r="AL163" i="3" s="1"/>
  <c r="AK56" i="3"/>
  <c r="AL56" i="3" s="1"/>
  <c r="AK24" i="3"/>
  <c r="AL24" i="3" s="1"/>
  <c r="AK19" i="3"/>
  <c r="AL19" i="3" s="1"/>
  <c r="AK89" i="3"/>
  <c r="AL89" i="3" s="1"/>
  <c r="AK111" i="3"/>
  <c r="AL111" i="3" s="1"/>
  <c r="AK159" i="3"/>
  <c r="AL159" i="3" s="1"/>
  <c r="AK119" i="3"/>
  <c r="AL119" i="3" s="1"/>
  <c r="AK105" i="3"/>
  <c r="AL105" i="3" s="1"/>
  <c r="BA46" i="3"/>
  <c r="BB46" i="3" s="1"/>
  <c r="AK35" i="3"/>
  <c r="AL35" i="3" s="1"/>
  <c r="AK101" i="3"/>
  <c r="AL101" i="3" s="1"/>
  <c r="AK87" i="3"/>
  <c r="AL87" i="3" s="1"/>
  <c r="AK81" i="3"/>
  <c r="AL81" i="3" s="1"/>
  <c r="AK47" i="3"/>
  <c r="AL47" i="3" s="1"/>
  <c r="AK77" i="3"/>
  <c r="AL77" i="3" s="1"/>
  <c r="AK173" i="3"/>
  <c r="AL173" i="3" s="1"/>
  <c r="AK23" i="3"/>
  <c r="AL23" i="3" s="1"/>
  <c r="AK38" i="3"/>
  <c r="AL38" i="3" s="1"/>
  <c r="BA107" i="3"/>
  <c r="BB107" i="3" s="1"/>
  <c r="AK27" i="3"/>
  <c r="AL27" i="3" s="1"/>
  <c r="AK50" i="3"/>
  <c r="AL50" i="3" s="1"/>
  <c r="AK137" i="3"/>
  <c r="AL137" i="3" s="1"/>
  <c r="BA37" i="3"/>
  <c r="BB37" i="3" s="1"/>
  <c r="BA45" i="3"/>
  <c r="BB45" i="3" s="1"/>
  <c r="AK171" i="3"/>
  <c r="AL171" i="3" s="1"/>
  <c r="BA192" i="3"/>
  <c r="BB192" i="3" s="1"/>
  <c r="AK11" i="3"/>
  <c r="AL11" i="3" s="1"/>
  <c r="AQ12" i="4"/>
  <c r="AR12" i="4" s="1"/>
  <c r="AF12" i="4"/>
  <c r="AJ12" i="3"/>
  <c r="AY12" i="3"/>
  <c r="F38" i="6"/>
  <c r="E38" i="6"/>
  <c r="D38" i="6"/>
  <c r="C38" i="6"/>
  <c r="F31" i="6"/>
  <c r="E31" i="6"/>
  <c r="D31" i="6"/>
  <c r="C31" i="6"/>
  <c r="BD194" i="3" l="1"/>
  <c r="BD164" i="3"/>
  <c r="BD150" i="3"/>
  <c r="AZ204" i="3"/>
  <c r="BA204" i="3" s="1"/>
  <c r="BB204" i="3" s="1"/>
  <c r="AZ158" i="3"/>
  <c r="BA158" i="3" s="1"/>
  <c r="BB158" i="3" s="1"/>
  <c r="BD129" i="3"/>
  <c r="BD175" i="3"/>
  <c r="BD198" i="3"/>
  <c r="BD133" i="3"/>
  <c r="AZ43" i="3"/>
  <c r="BA43" i="3" s="1"/>
  <c r="BB43" i="3" s="1"/>
  <c r="BD43" i="3"/>
  <c r="AZ13" i="3"/>
  <c r="BA13" i="3" s="1"/>
  <c r="BB13" i="3" s="1"/>
  <c r="BD13" i="3"/>
  <c r="AZ56" i="3"/>
  <c r="BA56" i="3" s="1"/>
  <c r="BB56" i="3" s="1"/>
  <c r="BD56" i="3"/>
  <c r="AZ30" i="3"/>
  <c r="BA30" i="3" s="1"/>
  <c r="BB30" i="3" s="1"/>
  <c r="BD30" i="3"/>
  <c r="AZ168" i="3"/>
  <c r="BA168" i="3" s="1"/>
  <c r="BB168" i="3" s="1"/>
  <c r="BD168" i="3"/>
  <c r="AZ12" i="3"/>
  <c r="BA12" i="3" s="1"/>
  <c r="BB12" i="3" s="1"/>
  <c r="BD12" i="3"/>
  <c r="AZ95" i="3"/>
  <c r="BA95" i="3" s="1"/>
  <c r="BB95" i="3" s="1"/>
  <c r="BD95" i="3"/>
  <c r="AZ149" i="3"/>
  <c r="BA149" i="3" s="1"/>
  <c r="BB149" i="3" s="1"/>
  <c r="BD149" i="3"/>
  <c r="AZ115" i="3"/>
  <c r="BA115" i="3" s="1"/>
  <c r="BB115" i="3" s="1"/>
  <c r="BD115" i="3"/>
  <c r="AS12" i="4"/>
  <c r="AT12" i="4" s="1"/>
  <c r="AK12" i="3"/>
  <c r="AL12" i="3" s="1"/>
  <c r="AP10" i="4"/>
  <c r="P10" i="4"/>
  <c r="Q10" i="4" s="1"/>
  <c r="R10" i="4" s="1"/>
  <c r="AB10" i="4"/>
  <c r="AH10" i="3"/>
  <c r="AX10" i="3"/>
  <c r="Q10" i="3"/>
  <c r="E11" i="6"/>
  <c r="G31" i="6"/>
  <c r="D32" i="6" s="1"/>
  <c r="C11" i="6"/>
  <c r="AI10" i="3" l="1"/>
  <c r="AM10" i="3" s="1"/>
  <c r="T10" i="3"/>
  <c r="AC10" i="4"/>
  <c r="AH10" i="4" s="1"/>
  <c r="E32" i="6"/>
  <c r="F32" i="6"/>
  <c r="C32" i="6"/>
  <c r="AD10" i="4" l="1"/>
  <c r="AE10" i="4" s="1"/>
  <c r="AF10" i="4" s="1"/>
  <c r="AG10" i="4"/>
  <c r="AY10" i="3"/>
  <c r="BC10" i="3" s="1"/>
  <c r="AN10" i="3"/>
  <c r="AJ10" i="3"/>
  <c r="AK10" i="3" s="1"/>
  <c r="AL10" i="3" s="1"/>
  <c r="U10" i="3"/>
  <c r="V10" i="3" s="1"/>
  <c r="AQ10" i="4" l="1"/>
  <c r="AZ10" i="3"/>
  <c r="BA10" i="3" s="1"/>
  <c r="BB10" i="3" s="1"/>
  <c r="BD10" i="3"/>
  <c r="Q7" i="2"/>
  <c r="G12" i="6" s="1"/>
  <c r="AR10" i="4" l="1"/>
  <c r="AS10" i="4" s="1"/>
  <c r="AT10" i="4" s="1"/>
  <c r="AV10" i="4"/>
  <c r="AU10" i="4"/>
  <c r="N5" i="4"/>
  <c r="O8" i="2"/>
  <c r="P7" i="2"/>
  <c r="E16" i="6" s="1"/>
  <c r="E18" i="6" s="1"/>
  <c r="Q16" i="2"/>
  <c r="G20" i="6" s="1"/>
  <c r="C20" i="6"/>
  <c r="C12" i="6"/>
  <c r="C24" i="6" s="1"/>
  <c r="S5" i="3"/>
  <c r="H26" i="6" s="1"/>
  <c r="Q5" i="3" l="1"/>
  <c r="P5" i="4"/>
  <c r="R5" i="4" s="1"/>
  <c r="I12" i="6"/>
  <c r="E12" i="6"/>
  <c r="E20" i="6"/>
  <c r="T5" i="3" l="1"/>
  <c r="V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dlwal</author>
  </authors>
  <commentList>
    <comment ref="J5" authorId="0" shapeId="0" xr:uid="{1339F737-5693-4F67-9ECC-9FB35EE63808}">
      <text>
        <r>
          <rPr>
            <b/>
            <sz val="9"/>
            <color indexed="81"/>
            <rFont val="Tahoma"/>
            <family val="2"/>
          </rPr>
          <t>RANGE IQ: You can use calendar year or financial year. Choose the one that matches your Herd Flow and Cash Flow templates</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<sst xmlns="http://schemas.openxmlformats.org/spreadsheetml/2006/main" count="408" uniqueCount="199">
  <si>
    <t>Total feed demand (kg dry matter)</t>
  </si>
  <si>
    <t>Daily intake figure (kg dry matter per AE)</t>
  </si>
  <si>
    <t>A</t>
  </si>
  <si>
    <t>B</t>
  </si>
  <si>
    <t>C</t>
  </si>
  <si>
    <t>Potential Long-term Carrying Capacity</t>
  </si>
  <si>
    <t>Current Long-term Carrying Capacity</t>
  </si>
  <si>
    <t>Watered Area (ha)</t>
  </si>
  <si>
    <t>% Watered</t>
  </si>
  <si>
    <t>Year</t>
  </si>
  <si>
    <t>hectares</t>
  </si>
  <si>
    <t>Total property area</t>
  </si>
  <si>
    <t>Total watered area of property</t>
  </si>
  <si>
    <t>D</t>
  </si>
  <si>
    <t>Current long-term carrying capacity</t>
  </si>
  <si>
    <t>Average property stocking rate for the watered area this year</t>
  </si>
  <si>
    <t>Number of Days</t>
  </si>
  <si>
    <t>km²</t>
  </si>
  <si>
    <t>Watered Area</t>
  </si>
  <si>
    <t>AE per year</t>
  </si>
  <si>
    <t>Use this sheet if you prefer to work in stock days and stock days per hectare</t>
  </si>
  <si>
    <t>Start Date (d/m/yy)</t>
  </si>
  <si>
    <t>End Date (d/m/yy)</t>
  </si>
  <si>
    <t>Property Area</t>
  </si>
  <si>
    <t>mm</t>
  </si>
  <si>
    <t>ha/AE/yr</t>
  </si>
  <si>
    <t>AE/km²/yr</t>
  </si>
  <si>
    <t>Percentages</t>
  </si>
  <si>
    <t>Total Stock Days (Demand)</t>
  </si>
  <si>
    <t>Property Name</t>
  </si>
  <si>
    <t>SDH required in the watered area</t>
  </si>
  <si>
    <t>The Annual Performance Report is formatted to print on an A4 landscape page.</t>
  </si>
  <si>
    <t>Which paddocks are underperforming or outperforming and why?</t>
  </si>
  <si>
    <t>How efficiently are we converting our feedbase into beef?</t>
  </si>
  <si>
    <t>Is our stocking rate management affecting animal performance (positively or negatively)?</t>
  </si>
  <si>
    <t>What is the trend in our land condition?</t>
  </si>
  <si>
    <t>Diagnostic questions that can be anticipated in relation to feedbase performance include:</t>
  </si>
  <si>
    <t>Background</t>
  </si>
  <si>
    <t>Navigation</t>
  </si>
  <si>
    <t>Property Summary</t>
  </si>
  <si>
    <t>Total AE Days Required</t>
  </si>
  <si>
    <r>
      <t xml:space="preserve">Fill in the </t>
    </r>
    <r>
      <rPr>
        <b/>
        <sz val="12"/>
        <color theme="9" tint="-0.249977111117893"/>
        <rFont val="Calibri"/>
        <family val="2"/>
        <scheme val="minor"/>
      </rPr>
      <t>green</t>
    </r>
    <r>
      <rPr>
        <b/>
        <sz val="12"/>
        <color theme="1"/>
        <rFont val="Calibri"/>
        <family val="2"/>
        <scheme val="minor"/>
      </rPr>
      <t xml:space="preserve"> cells only. Grey cells will self-populate.</t>
    </r>
  </si>
  <si>
    <r>
      <t>km</t>
    </r>
    <r>
      <rPr>
        <b/>
        <sz val="11"/>
        <color theme="1"/>
        <rFont val="Calibri"/>
        <family val="2"/>
      </rPr>
      <t>²</t>
    </r>
  </si>
  <si>
    <t>SDH or "AE Days per hectare"</t>
  </si>
  <si>
    <t>Kilograms of grass produced in the watered area this year</t>
  </si>
  <si>
    <t>rangeiq.com.au</t>
  </si>
  <si>
    <t>Average kilograms of grass grown per hectare this year</t>
  </si>
  <si>
    <t>Do we have enough feed to achieve what we want to achieve this year?</t>
  </si>
  <si>
    <t xml:space="preserve">Ground cover comparison to neighbouring properties from VegMachine (optional)   </t>
  </si>
  <si>
    <t>Total Area (ha)</t>
  </si>
  <si>
    <t>Your estimate of SDH available in the watered area at time of feed budget</t>
  </si>
  <si>
    <t>How did the feed budget perform this year?</t>
  </si>
  <si>
    <t>Use dropdown menu</t>
  </si>
  <si>
    <t>Ran out faster than expected</t>
  </si>
  <si>
    <t>Number of AE planned for this area/paddock</t>
  </si>
  <si>
    <t>Not grazed this year</t>
  </si>
  <si>
    <t>Forage budget was right</t>
  </si>
  <si>
    <t>More feed left than expected</t>
  </si>
  <si>
    <t>Stock days per hectare</t>
  </si>
  <si>
    <t>Kilograms DM per hectare</t>
  </si>
  <si>
    <t>Which feed budget method did you use - choose only one (use dropdown box)</t>
  </si>
  <si>
    <t>AE Days / Stock Days per year</t>
  </si>
  <si>
    <t>AE Days / Stock Days per hectare</t>
  </si>
  <si>
    <t>Use of this tool is at your own risk. Range IQ Pty Ltd accepts no responsibility whatsoever from its use.</t>
  </si>
  <si>
    <t>Number of paddocks/grazing areas in each category</t>
  </si>
  <si>
    <t>Total</t>
  </si>
  <si>
    <t>Number of paddocks/grazing areas in each ABCD land condition class</t>
  </si>
  <si>
    <t>When it comes time to review your feedbase performance at the end of the year, open the Annual Performance Report tab. To use all the functions of this report you will need information from your livestock schedule or NB2 Herd Flow. Again, you only need to fill in the green shaded cells and the rest will self-calculate. Contact your NB2 Group Facilitator or Coordinator if you need assistance.</t>
  </si>
  <si>
    <t>Over time, you will be able to create tables or graphs to track trends in your Feedbase performance. Your NB2 Group Facilitator or Coordinator will be able to assist with this.</t>
  </si>
  <si>
    <t>Your assessment of average Land Condition in the watered areas at end of the growing season (ABCD)</t>
  </si>
  <si>
    <t>Use this sheet if you prefer to work in Adult Equivalents (AE) and kilograms of dry matter of feed per hectare</t>
  </si>
  <si>
    <t>Lease Name</t>
  </si>
  <si>
    <t>Grazing value/palatability rating for this area - your assessment</t>
  </si>
  <si>
    <t>Adjusted estimate of available kg/ha to take into account grazing value/palatability rating from Col G</t>
  </si>
  <si>
    <t>Paddock / Grazing Area Names</t>
  </si>
  <si>
    <r>
      <t xml:space="preserve">Your estimate of SDH in the watered area at </t>
    </r>
    <r>
      <rPr>
        <b/>
        <sz val="11"/>
        <color rgb="FFFF0000"/>
        <rFont val="Calibri"/>
        <family val="2"/>
        <scheme val="minor"/>
      </rPr>
      <t>end</t>
    </r>
    <r>
      <rPr>
        <b/>
        <sz val="11"/>
        <color theme="1"/>
        <rFont val="Calibri"/>
        <family val="2"/>
        <scheme val="minor"/>
      </rPr>
      <t xml:space="preserve"> of graze period/year</t>
    </r>
  </si>
  <si>
    <t>How to use this template - the colour shading below matches the relevant tab colours</t>
  </si>
  <si>
    <t>Total Adult Equivalents (AE)</t>
  </si>
  <si>
    <t>Number of Female Weaners (&lt;1 yr)</t>
  </si>
  <si>
    <t>Number of Females (1-2 yrs)</t>
  </si>
  <si>
    <t>Number of Females (2-3 yrs)</t>
  </si>
  <si>
    <t>Number of Females (3-4 yrs)</t>
  </si>
  <si>
    <t>Number of Females (4+ yrs)</t>
  </si>
  <si>
    <t>Number of Male Weaners (&lt;1 yr)</t>
  </si>
  <si>
    <t>Number of Bulls (1-2 yrs)</t>
  </si>
  <si>
    <t>Number of Bulls (2-3 yrs)</t>
  </si>
  <si>
    <t>Number of Bulls (3-4 yrs)</t>
  </si>
  <si>
    <t>Number of Bulls (4+ yrs)</t>
  </si>
  <si>
    <t>Number of Steers (2-3 yrs)</t>
  </si>
  <si>
    <t>Number of Steers (3+ yrs)</t>
  </si>
  <si>
    <t>Other (e.g. spays)</t>
  </si>
  <si>
    <r>
      <t xml:space="preserve">This </t>
    </r>
    <r>
      <rPr>
        <sz val="12"/>
        <color theme="8" tint="-0.499984740745262"/>
        <rFont val="Calibri"/>
        <family val="2"/>
        <scheme val="minor"/>
      </rPr>
      <t>"Start Here!"</t>
    </r>
    <r>
      <rPr>
        <sz val="12"/>
        <color theme="1"/>
        <rFont val="Calibri"/>
        <family val="2"/>
        <scheme val="minor"/>
      </rPr>
      <t xml:space="preserve"> tab</t>
    </r>
  </si>
  <si>
    <r>
      <t>"</t>
    </r>
    <r>
      <rPr>
        <sz val="12"/>
        <color theme="9" tint="-0.249977111117893"/>
        <rFont val="Calibri"/>
        <family val="2"/>
        <scheme val="minor"/>
      </rPr>
      <t>Baseline Paddock Data</t>
    </r>
    <r>
      <rPr>
        <sz val="12"/>
        <color theme="1"/>
        <rFont val="Calibri"/>
        <family val="2"/>
        <scheme val="minor"/>
      </rPr>
      <t>" - where you fill in the names, areas, carrying capacity data (if you have it) and land condition assessment data for each paddock</t>
    </r>
  </si>
  <si>
    <r>
      <t>"</t>
    </r>
    <r>
      <rPr>
        <sz val="12"/>
        <color theme="7" tint="-0.249977111117893"/>
        <rFont val="Calibri"/>
        <family val="2"/>
        <scheme val="minor"/>
      </rPr>
      <t>Enter Head to Work Out AE</t>
    </r>
    <r>
      <rPr>
        <sz val="12"/>
        <color theme="1"/>
        <rFont val="Calibri"/>
        <family val="2"/>
        <scheme val="minor"/>
      </rPr>
      <t>" - where you enter the number of head per livestock class to convert your numbers to Adult Equivalents for each paddock</t>
    </r>
  </si>
  <si>
    <r>
      <t>"</t>
    </r>
    <r>
      <rPr>
        <sz val="12"/>
        <color theme="4" tint="-0.249977111117893"/>
        <rFont val="Calibri"/>
        <family val="2"/>
        <scheme val="minor"/>
      </rPr>
      <t>Annual Performance Report</t>
    </r>
    <r>
      <rPr>
        <sz val="12"/>
        <color theme="1"/>
        <rFont val="Calibri"/>
        <family val="2"/>
        <scheme val="minor"/>
      </rPr>
      <t>" - where you assess how the year went by integrating herd performance and feed supply performance</t>
    </r>
  </si>
  <si>
    <r>
      <t>"</t>
    </r>
    <r>
      <rPr>
        <sz val="12"/>
        <color theme="5" tint="-0.249977111117893"/>
        <rFont val="Calibri"/>
        <family val="2"/>
        <scheme val="minor"/>
      </rPr>
      <t>Kilograms DM per hectare method</t>
    </r>
    <r>
      <rPr>
        <sz val="12"/>
        <color theme="1"/>
        <rFont val="Calibri"/>
        <family val="2"/>
        <scheme val="minor"/>
      </rPr>
      <t>" - where you work out your feed demand for the year ahead and assess if you have enough grass to meet demand</t>
    </r>
  </si>
  <si>
    <r>
      <t xml:space="preserve">If there is a predicted </t>
    </r>
    <r>
      <rPr>
        <b/>
        <sz val="11"/>
        <color rgb="FFFF0000"/>
        <rFont val="Calibri"/>
        <family val="2"/>
        <scheme val="minor"/>
      </rPr>
      <t>deficit</t>
    </r>
    <r>
      <rPr>
        <b/>
        <sz val="11"/>
        <color theme="1"/>
        <rFont val="Calibri"/>
        <family val="2"/>
        <scheme val="minor"/>
      </rPr>
      <t>, this is the date after which diet quality may become compromised</t>
    </r>
  </si>
  <si>
    <r>
      <t xml:space="preserve">Predicted feed </t>
    </r>
    <r>
      <rPr>
        <b/>
        <sz val="11"/>
        <color theme="9" tint="-0.249977111117893"/>
        <rFont val="Calibri"/>
        <family val="2"/>
        <scheme val="minor"/>
      </rPr>
      <t>surplus</t>
    </r>
    <r>
      <rPr>
        <b/>
        <sz val="11"/>
        <color theme="1"/>
        <rFont val="Calibri"/>
        <family val="2"/>
        <scheme val="minor"/>
      </rPr>
      <t xml:space="preserve"> or </t>
    </r>
    <r>
      <rPr>
        <b/>
        <sz val="11"/>
        <color rgb="FFFF0000"/>
        <rFont val="Calibri"/>
        <family val="2"/>
        <scheme val="minor"/>
      </rPr>
      <t>deficit</t>
    </r>
    <r>
      <rPr>
        <b/>
        <sz val="11"/>
        <color theme="1"/>
        <rFont val="Calibri"/>
        <family val="2"/>
        <scheme val="minor"/>
      </rPr>
      <t xml:space="preserve"> (SDH)</t>
    </r>
  </si>
  <si>
    <t>You can print this page as a hard copy reference to follow along with</t>
  </si>
  <si>
    <r>
      <t>"</t>
    </r>
    <r>
      <rPr>
        <sz val="12"/>
        <color theme="5" tint="-0.249977111117893"/>
        <rFont val="Calibri"/>
        <family val="2"/>
        <scheme val="minor"/>
      </rPr>
      <t>Stock days per hectare method</t>
    </r>
    <r>
      <rPr>
        <sz val="12"/>
        <color theme="1"/>
        <rFont val="Calibri"/>
        <family val="2"/>
        <scheme val="minor"/>
      </rPr>
      <t>"- where you work out your feed demand for the year ahead and assess if you have enough grass to meet demand (if you are already familiar with the SDH approach and would prefer to use it instead of the method above)</t>
    </r>
  </si>
  <si>
    <t>acres</t>
  </si>
  <si>
    <t>Lease Name (if you have multiple leases, leave blank if not relevant)</t>
  </si>
  <si>
    <t>Only fill in Acres OR Hectares Columns, not both</t>
  </si>
  <si>
    <t>ACRES</t>
  </si>
  <si>
    <t>HECTARES</t>
  </si>
  <si>
    <t>Total Area</t>
  </si>
  <si>
    <t>Area Watered</t>
  </si>
  <si>
    <t>Comments</t>
  </si>
  <si>
    <t>Potential Long-term Carrying Capacity (AE/yr) - if known</t>
  </si>
  <si>
    <t>Current Long-term Carrying Capacity (AE/yr) - if known</t>
  </si>
  <si>
    <t>Number of Steers/Bulls (1-2 yrs)</t>
  </si>
  <si>
    <r>
      <t xml:space="preserve">Next Production Point Date </t>
    </r>
    <r>
      <rPr>
        <sz val="11"/>
        <color theme="1"/>
        <rFont val="Calibri"/>
        <family val="2"/>
      </rPr>
      <t>→</t>
    </r>
  </si>
  <si>
    <t>Average kilograms per hectare or SDH (calculated from tallies to right)</t>
  </si>
  <si>
    <r>
      <t>"</t>
    </r>
    <r>
      <rPr>
        <sz val="12"/>
        <color rgb="FFFF00FF"/>
        <rFont val="Calibri"/>
        <family val="2"/>
        <scheme val="minor"/>
      </rPr>
      <t>Paddock data tally sheet</t>
    </r>
    <r>
      <rPr>
        <sz val="12"/>
        <color theme="1"/>
        <rFont val="Calibri"/>
        <family val="2"/>
        <scheme val="minor"/>
      </rPr>
      <t>" - a printable template for you to tally your pasture supply data out in the paddock</t>
    </r>
  </si>
  <si>
    <t>NB2 participants will receive hands-on training on how to collect feed estimates in the paddock and how to use this spreadsheet</t>
  </si>
  <si>
    <t>Stocking rate per 100mm of rainfall for the watered area this year</t>
  </si>
  <si>
    <t>A land condition</t>
  </si>
  <si>
    <t>D land condition</t>
  </si>
  <si>
    <t>B land condition</t>
  </si>
  <si>
    <t>C land condition</t>
  </si>
  <si>
    <t>You can use this section to tally your land condition assessments for entry into Col K in your Baseline Paddock Data tab</t>
  </si>
  <si>
    <t>The spreadsheet is made up of six tabs (plus a paddock data tally sheet at the end):</t>
  </si>
  <si>
    <t>After filling in the Paddock names on the Baseline Paddock Data tab you can print this page to take out into the paddock to record your feed estimates (in kg/ha or SDH) and land condition (use tally marks in each box in the paddock)</t>
  </si>
  <si>
    <t>Fill in the green and white cells only. When you come back to the office, type in your total counts in the white cells. Grey cells will self-populate. Column D will calculate your approximate average feed levels - this information can be copied and pasted to your Kilograms DM per hectare sheet (Column Q) or Stock days per hectare sheet (Column M).</t>
  </si>
  <si>
    <t>Enter your own category ranges of kg/ha or SDH to suit your situation in Row 4</t>
  </si>
  <si>
    <r>
      <t xml:space="preserve">Enter the midpoint values from the range above in these cells </t>
    </r>
    <r>
      <rPr>
        <sz val="11"/>
        <color theme="1"/>
        <rFont val="Calibri"/>
        <family val="2"/>
      </rPr>
      <t>→</t>
    </r>
  </si>
  <si>
    <t>Graze 2</t>
  </si>
  <si>
    <t>Graze 1</t>
  </si>
  <si>
    <t xml:space="preserve">Average AE rating </t>
  </si>
  <si>
    <t>Graze 3</t>
  </si>
  <si>
    <t>Property 
Summary</t>
  </si>
  <si>
    <t xml:space="preserve">Remaining estimate of available SDH </t>
  </si>
  <si>
    <r>
      <t xml:space="preserve">Fill in the </t>
    </r>
    <r>
      <rPr>
        <b/>
        <sz val="12"/>
        <color theme="9" tint="-0.249977111117893"/>
        <rFont val="Calibri"/>
        <family val="2"/>
        <scheme val="minor"/>
      </rPr>
      <t>green</t>
    </r>
    <r>
      <rPr>
        <b/>
        <sz val="12"/>
        <color theme="1"/>
        <rFont val="Calibri"/>
        <family val="2"/>
        <scheme val="minor"/>
      </rPr>
      <t xml:space="preserve"> cells only. Grey cells will self-populate. You can use the same daily intake figure for all paddocks (Cell K9) or you can enter a figure manually for each paddock.</t>
    </r>
  </si>
  <si>
    <r>
      <t xml:space="preserve">Predicted feed </t>
    </r>
    <r>
      <rPr>
        <b/>
        <sz val="11"/>
        <color theme="9" tint="-0.249977111117893"/>
        <rFont val="Calibri"/>
        <family val="2"/>
        <scheme val="minor"/>
      </rPr>
      <t>surplus</t>
    </r>
    <r>
      <rPr>
        <b/>
        <sz val="11"/>
        <color theme="1"/>
        <rFont val="Calibri"/>
        <family val="2"/>
        <scheme val="minor"/>
      </rPr>
      <t xml:space="preserve"> or </t>
    </r>
    <r>
      <rPr>
        <b/>
        <sz val="11"/>
        <color rgb="FFFF0000"/>
        <rFont val="Calibri"/>
        <family val="2"/>
        <scheme val="minor"/>
      </rPr>
      <t>deficit</t>
    </r>
    <r>
      <rPr>
        <b/>
        <sz val="11"/>
        <color theme="1"/>
        <rFont val="Calibri"/>
        <family val="2"/>
        <scheme val="minor"/>
      </rPr>
      <t xml:space="preserve"> (kilograms dry matter per hectare)</t>
    </r>
  </si>
  <si>
    <r>
      <t xml:space="preserve">Estimate of kilograms dry matter per hectare at </t>
    </r>
    <r>
      <rPr>
        <b/>
        <sz val="11"/>
        <color rgb="FFFF0000"/>
        <rFont val="Calibri"/>
        <family val="2"/>
        <scheme val="minor"/>
      </rPr>
      <t>end</t>
    </r>
    <r>
      <rPr>
        <b/>
        <sz val="11"/>
        <color theme="1"/>
        <rFont val="Calibri"/>
        <family val="2"/>
        <scheme val="minor"/>
      </rPr>
      <t xml:space="preserve"> of graze period/year</t>
    </r>
  </si>
  <si>
    <t>Total feed demand (kg dry matter/ha)</t>
  </si>
  <si>
    <t xml:space="preserve">Remaining estimate of available kg dry matter/ha </t>
  </si>
  <si>
    <t>Number of AE</t>
  </si>
  <si>
    <r>
      <t xml:space="preserve">Fill in the </t>
    </r>
    <r>
      <rPr>
        <b/>
        <sz val="12"/>
        <color theme="9" tint="-0.249977111117893"/>
        <rFont val="Calibri"/>
        <family val="2"/>
        <scheme val="minor"/>
      </rPr>
      <t>green</t>
    </r>
    <r>
      <rPr>
        <b/>
        <sz val="12"/>
        <color theme="1"/>
        <rFont val="Calibri"/>
        <family val="2"/>
        <scheme val="minor"/>
      </rPr>
      <t xml:space="preserve"> cells - year, property name, paddock/grazing area names, total areas, watered areas and long-term carrying capacity figures (if you have them). Then go to the next tab.</t>
    </r>
  </si>
  <si>
    <t>Columns D and E have been included for users who work in acres. If you already use hectares, just fill in Columns F and G.</t>
  </si>
  <si>
    <t>Total no. head you plan to carry this year</t>
  </si>
  <si>
    <t>Average AE rating</t>
  </si>
  <si>
    <t>Kilograms of grass produced per hectare per 100mm of rainfall this year</t>
  </si>
  <si>
    <t>We recommend that you only fill in cattle numbers in the paddocks that are NOT in a rotation in this sheet because you have the option of entering more refined data for paddocks and classes that are in rotation in the following tabs.</t>
  </si>
  <si>
    <t xml:space="preserve">Adjusted estimate of average available kg dry matter/ha </t>
  </si>
  <si>
    <t>Adjustment in number of AE for budget to balance</t>
  </si>
  <si>
    <t>The first step is to fill in the Baseline Paddock Data for every paddock/grazing area on your property. A good time to do this is prior to your first round muster. You will need a map or your paddock area data to fill in this sheet. Enter data into the green shaded cells. Only fill in the acres OR hectares columns, not both. Columns D to H have been left "unlocked" so you can fill in your own formulas depending on what information you have at hand. A property-level summary will be auto-calculated on the right hand side.</t>
  </si>
  <si>
    <t>Average kg dry matter/ha assessed at time of feed budget</t>
  </si>
  <si>
    <t>Rounded</t>
  </si>
  <si>
    <t>ha/AE/yr/100mm</t>
  </si>
  <si>
    <t>AE/km²/yr/100mm</t>
  </si>
  <si>
    <t>SDH or "AE Days per hectare"/100mm</t>
  </si>
  <si>
    <t>Is there potential to increase carrying capacity through water point development, pasture improvement and/or land condition improvement?</t>
  </si>
  <si>
    <r>
      <t xml:space="preserve">Enter your AE ratings for each class (in the green cells in Row 7) and the </t>
    </r>
    <r>
      <rPr>
        <b/>
        <u/>
        <sz val="14"/>
        <color theme="1"/>
        <rFont val="Calibri"/>
        <family val="2"/>
        <scheme val="minor"/>
      </rPr>
      <t>number of head</t>
    </r>
    <r>
      <rPr>
        <b/>
        <sz val="14"/>
        <color theme="1"/>
        <rFont val="Calibri"/>
        <family val="2"/>
        <scheme val="minor"/>
      </rPr>
      <t xml:space="preserve"> you plan to run (or are running) per class in the green cells. This sheet will calculate Adult Equivalents (AE) and transfer them to the next tabs.</t>
    </r>
  </si>
  <si>
    <t>This spreadsheet is designed to capture the data required to answer these questions.</t>
  </si>
  <si>
    <t>Lot/s on Plan (Qld) or lease identifier (NT &amp; WA)</t>
  </si>
  <si>
    <t>Contact person, email address and phone number for follow up</t>
  </si>
  <si>
    <t>Kilograms of grass consumed per kilogram of beef produced this year</t>
  </si>
  <si>
    <t>Get this from your NB2 Herd Flow</t>
  </si>
  <si>
    <t>Kilograms of beef produced for the year</t>
  </si>
  <si>
    <t>Annualised AE or LSU actually carried for the year (get this from your NB2 Herd Flow)</t>
  </si>
  <si>
    <t>Daily pasture intake figure used (kg/AE/day)</t>
  </si>
  <si>
    <t>Long-term median rainfall</t>
  </si>
  <si>
    <t>Rainfall received this year</t>
  </si>
  <si>
    <t>Average property ground cover at end of non-growing season (e.g. from VegMachine, FORAGE or Cibo Labs)</t>
  </si>
  <si>
    <t>Average cattle body condition score (1-5) at end of graze period/year (optional)</t>
  </si>
  <si>
    <t>NB2 Feedbase Performance Report</t>
  </si>
  <si>
    <t>Estimated number of days of feed left as at today (with the current AE in this paddock)</t>
  </si>
  <si>
    <t>Estimated number of days the feed will last from the Start Date (with the current AE in this paddock)</t>
  </si>
  <si>
    <t>NB2 Feedbase Template Version 2.0 December 2022</t>
  </si>
  <si>
    <r>
      <t xml:space="preserve">Fill in the </t>
    </r>
    <r>
      <rPr>
        <b/>
        <sz val="11"/>
        <color theme="9" tint="-0.249977111117893"/>
        <rFont val="Calibri"/>
        <family val="2"/>
        <scheme val="minor"/>
      </rPr>
      <t>green</t>
    </r>
    <r>
      <rPr>
        <b/>
        <sz val="11"/>
        <color theme="1"/>
        <rFont val="Calibri"/>
        <family val="2"/>
        <scheme val="minor"/>
      </rPr>
      <t xml:space="preserve"> cells only. Grey cells will self-populate. This page has been left "unlocked" so you can over-ride grey cells if you need to - please be aware that you should use a fresh template next year to restore the formulas.</t>
    </r>
  </si>
  <si>
    <r>
      <t xml:space="preserve">Total no. of head (rounded) </t>
    </r>
    <r>
      <rPr>
        <b/>
        <sz val="11"/>
        <color theme="1"/>
        <rFont val="Calibri"/>
        <family val="2"/>
      </rPr>
      <t>→</t>
    </r>
  </si>
  <si>
    <r>
      <t xml:space="preserve">Total no. of AE (rounded) </t>
    </r>
    <r>
      <rPr>
        <b/>
        <sz val="11"/>
        <color theme="1"/>
        <rFont val="Calibri"/>
        <family val="2"/>
      </rPr>
      <t>→</t>
    </r>
  </si>
  <si>
    <r>
      <t xml:space="preserve">Refined AE rating - </t>
    </r>
    <r>
      <rPr>
        <sz val="11"/>
        <color rgb="FFFF0000"/>
        <rFont val="Calibri"/>
        <family val="2"/>
        <scheme val="minor"/>
      </rPr>
      <t>only use this col if you are using the one to the left of it</t>
    </r>
  </si>
  <si>
    <r>
      <t xml:space="preserve">Number of head - </t>
    </r>
    <r>
      <rPr>
        <sz val="11"/>
        <color rgb="FFFF0000"/>
        <rFont val="Calibri"/>
        <family val="2"/>
        <scheme val="minor"/>
      </rPr>
      <t>only use this col if you plan to change stock numbers/classes through the yr in this paddock</t>
    </r>
  </si>
  <si>
    <t>Enter Date Here</t>
  </si>
  <si>
    <t>Enter budget date in this cell and your estimates below</t>
  </si>
  <si>
    <r>
      <t xml:space="preserve">Target should be </t>
    </r>
    <r>
      <rPr>
        <b/>
        <sz val="11"/>
        <color theme="1"/>
        <rFont val="Calibri"/>
        <family val="2"/>
      </rPr>
      <t>≤</t>
    </r>
    <r>
      <rPr>
        <b/>
        <sz val="11"/>
        <color theme="1"/>
        <rFont val="Calibri"/>
        <family val="2"/>
        <scheme val="minor"/>
      </rPr>
      <t>100%</t>
    </r>
  </si>
  <si>
    <t>Estimated percentage of budgeted feed that was utilised</t>
  </si>
  <si>
    <t>Get this from your feed budget tab (or from the Australian Feedbase Monitor service). SDH users - you can multiply your budgeted SDH by your daily intake figure to derive this figure</t>
  </si>
  <si>
    <t>ENTER YOUR OWN AE RATINGS IN ROW 7</t>
  </si>
  <si>
    <t>This NB2 Feedbase Performance spreadsheet was designed by Dionne Walsh (Range IQ Pty Ltd) and Bec Clapperton (Queensland Department of Agriculture and Fisheries)</t>
  </si>
  <si>
    <r>
      <t xml:space="preserve">Next you need to open the "Enter Head to Work Out AE" tab and enter the number of head of each livestock class you intend to run in each paddock. We recommend that you only fill in the paddocks that are </t>
    </r>
    <r>
      <rPr>
        <b/>
        <sz val="12"/>
        <color theme="1"/>
        <rFont val="Calibri"/>
        <family val="2"/>
        <scheme val="minor"/>
      </rPr>
      <t>NOT</t>
    </r>
    <r>
      <rPr>
        <sz val="12"/>
        <color theme="1"/>
        <rFont val="Calibri"/>
        <family val="2"/>
        <scheme val="minor"/>
      </rPr>
      <t xml:space="preserve"> in a rotation in this sheet because you have the option of entering more refined data for paddocks and classes that are in rotation in the following tabs. You will also fill in your grazing dates for each paddock later in the spreadsheet. You need to fill in your annual average AE ratings for each class in Row 7, which you can get from your Herd Flow template or your own AE table for your enterprise. The number of head you enter will be converted to Adult Equivalents and transferred to the next tabs. Once again, you only need to fill in the green shaded cells and the rest will self-calculate.</t>
    </r>
  </si>
  <si>
    <r>
      <t xml:space="preserve">Next you need to decide which feed budgeting approach you want to use to assess your feed demand and supply: (1) Kilograms of dry matter (DM) per hectare and adult equivalents, or (2) Stock days per hectare. Choose whichever method you are most comfortable with and </t>
    </r>
    <r>
      <rPr>
        <u/>
        <sz val="12"/>
        <color theme="1"/>
        <rFont val="Calibri"/>
        <family val="2"/>
        <scheme val="minor"/>
      </rPr>
      <t>only fill in the relevant tab</t>
    </r>
    <r>
      <rPr>
        <sz val="12"/>
        <color theme="1"/>
        <rFont val="Calibri"/>
        <family val="2"/>
        <scheme val="minor"/>
      </rPr>
      <t>. Again, you only need to fill in the green shaded cells and the rest will self-calculate. Further instructions on each of these approaches are outlined below.</t>
    </r>
  </si>
  <si>
    <t>The "Kilograms DM per hectare method". The property summary data in lines 4 and 5 are provided so you can do an optional "back of the envelope" estimate for the entire property to see at a glance whether the property-level feed supply is likely to be adequate for the herd for the coming year. Note that you have to fill in the green cells for all paddocks in Column R, have data in Column E, and nominate a grazing value or palatability rating for each paddock using the dropdown selections in Column G for this property level summary to work. The grazing value rating allows you to adjust for pastures/paddocks that have low palatability or pastoral productivity (e.g. spinifex). The spreadsheet then applies a percentage rule to how much of the total feed on offer is truly available. When "Low" is selected, 10% of the total feed on offer is considered available, "Moderate" allows 20% of the total feed to be available and "High" allows 30% to be used. Only select "Very High" if you have highly productive sown pastures or you operate a highly intensive grazing system. Select STACK if you have estimated your kilograms of dry matter per hectare using Dick Richardson's STACK method (and be sure to use the STACK method's recommended intake figure if you use this option). You need to nominate a daily intake figure per Adult Equivalent in Cell K9. This will copy down to all paddocks and across all graze periods but you can over-ride any paddock value if there is a reason for doing so (e.g. you might change the daily intake for some paddocks as a result of the supplementation regime used in them).</t>
  </si>
  <si>
    <t>The "Stock days per hectare method". The property summary data in lines 4 and 5 are provided so you can do an optional "back of the envelope" estimate for the entire property to see at a glance whether the property-level feed supply is likely to be adequate for the herd for the coming year. Note that you have to fill in the green cells in Column O (and have data in Column E) for this property level summary to work.</t>
  </si>
  <si>
    <t>For either method, as you scroll across, you will see that you have the option of up to three grazes per paddock. For short rotation periods, you can enter your own number of head and AE ratings rather than using the annual average AE ratings that are used in the "Enter Head to Work Out AE" tab. This allows you to refine the actual feed demand for specific classes of cattle for specific times of the year. For example, the annual average AE rating for a 400kg breeder might be 1.32 but her AE rating can range from 0.8 to 1.8 depending on her pregnancy and lactation status. Tools to calculate refined AE ratings can be found at https://www.bushagri.com.au/ae/.</t>
  </si>
  <si>
    <t>For either method, fill in the start and end dates for the period you intend to graze the paddocks. If cattle are to be run for the full year, only put the data in the "Graze 1" part of the spreadsheet and make the end date the expected Production Point date (the date in the next growing season by which you expect cattle to be consuming mostly green feed and gaining weight).</t>
  </si>
  <si>
    <t>There are several ways to obtain the data for the feed supply estimates for Column R (in the "Kilograms DM per hectare" tab) or Column O (in the "Stock days per hectare" tab). This information can be obtained using your paddock data tally sheet (see instructions below), from the StockTake GLM App or Cibo Labs (if you are a client). Your NB2 trainer or group facilitator can assist you with this step.</t>
  </si>
  <si>
    <r>
      <t xml:space="preserve">Note that the residual </t>
    </r>
    <r>
      <rPr>
        <u/>
        <sz val="12"/>
        <color theme="1"/>
        <rFont val="Calibri"/>
        <family val="2"/>
        <scheme val="minor"/>
      </rPr>
      <t>available</t>
    </r>
    <r>
      <rPr>
        <sz val="12"/>
        <color theme="1"/>
        <rFont val="Calibri"/>
        <family val="2"/>
        <scheme val="minor"/>
      </rPr>
      <t xml:space="preserve"> feed at the end of a graze period will, by default, automatically carry through to the next graze period. Be careful when using this figure as the feed supply may have changed between grazes (deterioration or growth), especially if the time between grazes is more than a week or two. For this reason, Columns AI and AY (in the "Kilograms DM per hectare" tab) and Columns AC and AQ (in the "Stock days per hectare" tab) have been left unlocked so you can modify the feed estimates. If you are using the "Kilograms DM per hectare method", </t>
    </r>
    <r>
      <rPr>
        <b/>
        <sz val="12"/>
        <color rgb="FFFF0000"/>
        <rFont val="Calibri"/>
        <family val="2"/>
        <scheme val="minor"/>
      </rPr>
      <t xml:space="preserve">only enter estimates of the </t>
    </r>
    <r>
      <rPr>
        <b/>
        <u/>
        <sz val="12"/>
        <color rgb="FFFF0000"/>
        <rFont val="Calibri"/>
        <family val="2"/>
        <scheme val="minor"/>
      </rPr>
      <t>available</t>
    </r>
    <r>
      <rPr>
        <b/>
        <sz val="12"/>
        <color rgb="FFFF0000"/>
        <rFont val="Calibri"/>
        <family val="2"/>
        <scheme val="minor"/>
      </rPr>
      <t xml:space="preserve"> supply (not the current total standing dry matter)</t>
    </r>
    <r>
      <rPr>
        <sz val="12"/>
        <color theme="1"/>
        <rFont val="Calibri"/>
        <family val="2"/>
        <scheme val="minor"/>
      </rPr>
      <t xml:space="preserve"> if you overwrite the cells in Columns AI and AY.</t>
    </r>
  </si>
  <si>
    <t>At the end of the year (or the grazing period) you can assess how you think the feed budget for each paddock/grazing area went. Fill in the final four columns on the "Kilograms DM per hectare method" or "Stock days per hectare method" tab and a summary will be produced in the "Annual Performance Report" tab.</t>
  </si>
  <si>
    <t>Paddock Tally Sheet (optional). Note that if you use Cibo Labs or the StockTake GLM App you probably won't need to use this paddock data template for feed budgeting. After deciding which method you will use for estimating your feed supply (Kilograms DM per hectare or Stock days per hectare), fill in Rows 4 and 5 of the Paddock Data Tally Template with appropriate categories and midpoints. Your paddock names will appear automatically in the template if you have filled in your Baseline Paddock Data tab. Print the template and use it to do your paddock assessments. At each stop, put a tally mark in the relevant square. After returning to the office, enter the total counts for each cell and an approximate average of your feed supply will be calculated. This information can then be transferred to the "Kilograms DM per hectare method" or "Stock days per hectare method" tabs to calculate your feed budget. You can also use this tally sheet to record your ABCD land condition ratings as you do your paddock assessments.</t>
  </si>
  <si>
    <t>Fill in your next expected Production Point date based on information from your Climate Profile (Cell V9 in the "Kilograms DM per hectare" tab or Cell R9 if you are using the "Stock days per hectare" tab). If you need assistance to work out your Production Point date, please contact your NB2 Group Facilitator. You need to fill in this date to drive the spreadsheet to calculate the date by which diet quality might start to be compromised in paddocks that are predicted to have a shortfall of feed. The spreadsheet also shows how many days the feed could be expected to last with the current mob size.</t>
  </si>
  <si>
    <t>Average kg dry matter/ha assessed at time of feed budget (note you need data in the green column below)</t>
  </si>
  <si>
    <t>Average SDH assessed at start of graze period (note you need data in the green column below)</t>
  </si>
  <si>
    <t>example - 100-200kg/ha</t>
  </si>
  <si>
    <t>example 201 - 400kg/ha</t>
  </si>
  <si>
    <t>example 10-30 SDH</t>
  </si>
  <si>
    <t>example 31 - 50 SDH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</si>
</sst>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00_-;\-* #,##0.0000_-;_-* &quot;-&quot;??_-;_-@_-"/>
    <numFmt numFmtId="165" formatCode="0.0"/>
    <numFmt numFmtId="166" formatCode="#,##0_ ;\-#,##0\ "/>
    <numFmt numFmtId="167" formatCode="#,##0.0"/>
    <numFmt numFmtId="168" formatCode="0.0%"/>
    <numFmt numFmtId="169" formatCode="\ ;"/>
  </numFmts>
  <fonts count="39">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1"/>
      <name val="Symbol"/>
      <family val="1"/>
      <charset val="2"/>
    </font>
    <font>
      <b/>
      <sz val="12"/>
      <color theme="1"/>
      <name val="Calibri"/>
      <family val="2"/>
      <scheme val="minor"/>
    </font>
    <font>
      <b/>
      <sz val="14"/>
      <color theme="1"/>
      <name val="Calibri"/>
      <family val="2"/>
      <scheme val="minor"/>
    </font>
    <font>
      <i/>
      <sz val="11"/>
      <color theme="1"/>
      <name val="Calibri"/>
      <family val="2"/>
      <scheme val="minor"/>
    </font>
    <font>
      <b/>
      <sz val="16"/>
      <color theme="1"/>
      <name val="Calibri"/>
      <family val="2"/>
      <scheme val="minor"/>
    </font>
    <font>
      <b/>
      <sz val="26"/>
      <color theme="1"/>
      <name val="Calibri"/>
      <family val="2"/>
      <scheme val="minor"/>
    </font>
    <font>
      <b/>
      <sz val="12"/>
      <color theme="9" tint="-0.249977111117893"/>
      <name val="Calibri"/>
      <family val="2"/>
      <scheme val="minor"/>
    </font>
    <font>
      <b/>
      <sz val="11"/>
      <color theme="1"/>
      <name val="Calibri"/>
      <family val="2"/>
    </font>
    <font>
      <b/>
      <sz val="10"/>
      <color theme="1"/>
      <name val="Calibri"/>
      <family val="2"/>
      <scheme val="minor"/>
    </font>
    <font>
      <sz val="9"/>
      <color indexed="81"/>
      <name val="Tahoma"/>
      <family val="2"/>
    </font>
    <font>
      <b/>
      <sz val="9"/>
      <color indexed="81"/>
      <name val="Tahoma"/>
      <family val="2"/>
    </font>
    <font>
      <b/>
      <sz val="11"/>
      <color rgb="FFFF0000"/>
      <name val="Calibri"/>
      <family val="2"/>
      <scheme val="minor"/>
    </font>
    <font>
      <sz val="11"/>
      <name val="Calibri"/>
      <family val="2"/>
      <scheme val="minor"/>
    </font>
    <font>
      <b/>
      <u/>
      <sz val="14"/>
      <color theme="1"/>
      <name val="Calibri"/>
      <family val="2"/>
      <scheme val="minor"/>
    </font>
    <font>
      <b/>
      <u/>
      <sz val="12"/>
      <color theme="1"/>
      <name val="Calibri"/>
      <family val="2"/>
      <scheme val="minor"/>
    </font>
    <font>
      <sz val="12"/>
      <color theme="8" tint="-0.499984740745262"/>
      <name val="Calibri"/>
      <family val="2"/>
      <scheme val="minor"/>
    </font>
    <font>
      <sz val="12"/>
      <color theme="9" tint="-0.249977111117893"/>
      <name val="Calibri"/>
      <family val="2"/>
      <scheme val="minor"/>
    </font>
    <font>
      <sz val="12"/>
      <color theme="7" tint="-0.249977111117893"/>
      <name val="Calibri"/>
      <family val="2"/>
      <scheme val="minor"/>
    </font>
    <font>
      <sz val="12"/>
      <color theme="5" tint="-0.249977111117893"/>
      <name val="Calibri"/>
      <family val="2"/>
      <scheme val="minor"/>
    </font>
    <font>
      <sz val="12"/>
      <color theme="4" tint="-0.249977111117893"/>
      <name val="Calibri"/>
      <family val="2"/>
      <scheme val="minor"/>
    </font>
    <font>
      <u/>
      <sz val="12"/>
      <color theme="1"/>
      <name val="Calibri"/>
      <family val="2"/>
      <scheme val="minor"/>
    </font>
    <font>
      <b/>
      <sz val="11"/>
      <color theme="9" tint="-0.249977111117893"/>
      <name val="Calibri"/>
      <family val="2"/>
      <scheme val="minor"/>
    </font>
    <font>
      <sz val="11"/>
      <color theme="1"/>
      <name val="Calibri"/>
      <family val="2"/>
    </font>
    <font>
      <sz val="12"/>
      <color rgb="FFFF00FF"/>
      <name val="Calibri"/>
      <family val="2"/>
      <scheme val="minor"/>
    </font>
    <font>
      <b/>
      <sz val="12"/>
      <color rgb="FFFF0000"/>
      <name val="Calibri"/>
      <family val="2"/>
      <scheme val="minor"/>
    </font>
    <font>
      <sz val="18"/>
      <name val="Calibri"/>
      <family val="2"/>
      <scheme val="minor"/>
    </font>
    <font>
      <b/>
      <sz val="18"/>
      <color theme="1"/>
      <name val="Calibri"/>
      <family val="2"/>
      <scheme val="minor"/>
    </font>
    <font>
      <sz val="8"/>
      <name val="Calibri"/>
      <family val="2"/>
      <scheme val="minor"/>
    </font>
    <font>
      <b/>
      <sz val="22"/>
      <color theme="1"/>
      <name val="Calibri"/>
      <family val="2"/>
      <scheme val="minor"/>
    </font>
    <font>
      <b/>
      <sz val="11"/>
      <color rgb="FF000000"/>
      <name val="Calibri"/>
      <family val="2"/>
      <scheme val="minor"/>
    </font>
    <font>
      <b/>
      <sz val="14"/>
      <color rgb="FFFF0000"/>
      <name val="Calibri"/>
      <family val="2"/>
      <scheme val="minor"/>
    </font>
    <font>
      <sz val="11"/>
      <color rgb="FF000000"/>
      <name val="Calibri"/>
      <family val="2"/>
      <scheme val="minor"/>
    </font>
    <font>
      <sz val="11"/>
      <color rgb="FFFF0000"/>
      <name val="Calibri"/>
      <family val="2"/>
      <scheme val="minor"/>
    </font>
    <font>
      <b/>
      <i/>
      <sz val="11"/>
      <color theme="1"/>
      <name val="Calibri"/>
      <family val="1"/>
      <charset val="2"/>
      <scheme val="minor"/>
    </font>
    <font>
      <b/>
      <u/>
      <sz val="12"/>
      <color rgb="FFFF0000"/>
      <name val="Calibri"/>
      <family val="2"/>
      <scheme val="minor"/>
    </font>
  </fonts>
  <fills count="2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rgb="FFDDEBF7"/>
        <bgColor indexed="64"/>
      </patternFill>
    </fill>
    <fill>
      <patternFill patternType="solid">
        <fgColor rgb="FFD9D9D9"/>
        <bgColor indexed="64"/>
      </patternFill>
    </fill>
    <fill>
      <patternFill patternType="solid">
        <fgColor rgb="FFC6E0B4"/>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gray125">
        <bgColor rgb="FFD9D9D9"/>
      </patternFill>
    </fill>
    <fill>
      <patternFill patternType="gray125">
        <bgColor theme="9" tint="0.59999389629810485"/>
      </patternFill>
    </fill>
    <fill>
      <patternFill patternType="solid">
        <fgColor rgb="FFFFCCFF"/>
        <bgColor indexed="64"/>
      </patternFill>
    </fill>
    <fill>
      <patternFill patternType="solid">
        <fgColor rgb="FFF4B084"/>
        <bgColor indexed="64"/>
      </patternFill>
    </fill>
    <fill>
      <patternFill patternType="solid">
        <fgColor rgb="FFF8CBAD"/>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F0"/>
        <bgColor indexed="64"/>
      </patternFill>
    </fill>
    <fill>
      <patternFill patternType="solid">
        <fgColor theme="9"/>
        <bgColor indexed="64"/>
      </patternFill>
    </fill>
    <fill>
      <patternFill patternType="gray125">
        <bgColor rgb="FFFFFFFF"/>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ck">
        <color indexed="64"/>
      </bottom>
      <diagonal/>
    </border>
    <border>
      <left style="thick">
        <color auto="1"/>
      </left>
      <right/>
      <top style="thick">
        <color auto="1"/>
      </top>
      <bottom style="thick">
        <color auto="1"/>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right style="thick">
        <color auto="1"/>
      </right>
      <top style="thick">
        <color auto="1"/>
      </top>
      <bottom style="thick">
        <color auto="1"/>
      </bottom>
      <diagonal/>
    </border>
    <border>
      <left style="thin">
        <color indexed="64"/>
      </left>
      <right style="thin">
        <color indexed="64"/>
      </right>
      <top style="thick">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ck">
        <color auto="1"/>
      </top>
      <bottom style="thick">
        <color auto="1"/>
      </bottom>
      <diagonal/>
    </border>
    <border>
      <left style="thick">
        <color indexed="64"/>
      </left>
      <right style="thin">
        <color indexed="64"/>
      </right>
      <top/>
      <bottom/>
      <diagonal/>
    </border>
    <border>
      <left/>
      <right/>
      <top/>
      <bottom style="thin">
        <color indexed="64"/>
      </bottom>
      <diagonal/>
    </border>
    <border>
      <left/>
      <right style="thick">
        <color auto="1"/>
      </right>
      <top style="thin">
        <color indexed="64"/>
      </top>
      <bottom style="thin">
        <color indexed="64"/>
      </bottom>
      <diagonal/>
    </border>
    <border>
      <left/>
      <right style="thick">
        <color auto="1"/>
      </right>
      <top style="thin">
        <color indexed="64"/>
      </top>
      <bottom style="thick">
        <color indexed="64"/>
      </bottom>
      <diagonal/>
    </border>
    <border>
      <left style="thin">
        <color indexed="64"/>
      </left>
      <right style="thin">
        <color indexed="64"/>
      </right>
      <top/>
      <bottom/>
      <diagonal/>
    </border>
    <border>
      <left style="thick">
        <color auto="1"/>
      </left>
      <right style="medium">
        <color auto="1"/>
      </right>
      <top style="medium">
        <color auto="1"/>
      </top>
      <bottom style="thin">
        <color indexed="64"/>
      </bottom>
      <diagonal/>
    </border>
    <border>
      <left style="medium">
        <color auto="1"/>
      </left>
      <right style="thick">
        <color auto="1"/>
      </right>
      <top style="medium">
        <color auto="1"/>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auto="1"/>
      </right>
      <top style="thick">
        <color indexed="64"/>
      </top>
      <bottom/>
      <diagonal/>
    </border>
    <border>
      <left style="thin">
        <color indexed="64"/>
      </left>
      <right style="thick">
        <color auto="1"/>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ck">
        <color indexed="64"/>
      </top>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ck">
        <color indexed="64"/>
      </right>
      <top style="medium">
        <color indexed="64"/>
      </top>
      <bottom style="thin">
        <color indexed="64"/>
      </bottom>
      <diagonal/>
    </border>
    <border>
      <left/>
      <right style="thick">
        <color auto="1"/>
      </right>
      <top style="medium">
        <color indexed="64"/>
      </top>
      <bottom style="medium">
        <color indexed="64"/>
      </bottom>
      <diagonal/>
    </border>
    <border>
      <left/>
      <right style="medium">
        <color indexed="64"/>
      </right>
      <top style="thin">
        <color indexed="64"/>
      </top>
      <bottom style="thick">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8">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0" fillId="4" borderId="0" xfId="0" applyFill="1"/>
    <xf numFmtId="0" fontId="0" fillId="4" borderId="0" xfId="0" applyFill="1" applyAlignment="1">
      <alignment horizontal="left" wrapText="1"/>
    </xf>
    <xf numFmtId="0" fontId="0" fillId="5" borderId="9" xfId="0" applyFill="1" applyBorder="1"/>
    <xf numFmtId="0" fontId="5" fillId="4" borderId="0" xfId="0" applyFont="1" applyFill="1" applyAlignment="1">
      <alignment vertical="center"/>
    </xf>
    <xf numFmtId="0" fontId="7" fillId="4" borderId="0" xfId="0" applyFont="1" applyFill="1"/>
    <xf numFmtId="9" fontId="3" fillId="4" borderId="0" xfId="2" applyFont="1" applyFill="1" applyAlignment="1">
      <alignment vertical="center"/>
    </xf>
    <xf numFmtId="0" fontId="3" fillId="4" borderId="0" xfId="0" applyFont="1" applyFill="1"/>
    <xf numFmtId="9" fontId="3" fillId="4" borderId="0" xfId="2" applyFont="1" applyFill="1" applyAlignment="1">
      <alignment horizontal="center" vertical="center" wrapText="1"/>
    </xf>
    <xf numFmtId="9" fontId="3" fillId="0" borderId="0" xfId="2" applyFont="1" applyFill="1" applyAlignment="1">
      <alignment vertical="center"/>
    </xf>
    <xf numFmtId="0" fontId="3" fillId="0" borderId="0" xfId="0" applyFont="1"/>
    <xf numFmtId="9" fontId="3" fillId="4" borderId="0" xfId="2" applyFont="1" applyFill="1" applyAlignment="1">
      <alignment horizontal="center" vertical="center"/>
    </xf>
    <xf numFmtId="9" fontId="3" fillId="4" borderId="0" xfId="2" applyFont="1" applyFill="1" applyBorder="1" applyAlignment="1">
      <alignment vertical="center"/>
    </xf>
    <xf numFmtId="9" fontId="3" fillId="4" borderId="0" xfId="2" applyFont="1" applyFill="1" applyBorder="1" applyAlignment="1">
      <alignment horizontal="center" vertical="center"/>
    </xf>
    <xf numFmtId="1" fontId="3" fillId="4" borderId="0" xfId="2" applyNumberFormat="1" applyFont="1" applyFill="1" applyBorder="1" applyAlignment="1">
      <alignment horizontal="center" vertical="center"/>
    </xf>
    <xf numFmtId="0" fontId="3" fillId="3" borderId="0" xfId="0" applyFont="1" applyFill="1" applyAlignment="1">
      <alignment horizontal="left"/>
    </xf>
    <xf numFmtId="0" fontId="3" fillId="3" borderId="0" xfId="0" applyFont="1" applyFill="1" applyAlignment="1">
      <alignment horizontal="center" vertical="center"/>
    </xf>
    <xf numFmtId="9" fontId="3" fillId="3" borderId="0" xfId="2" applyFont="1" applyFill="1" applyAlignment="1">
      <alignment vertical="center"/>
    </xf>
    <xf numFmtId="0" fontId="6" fillId="4" borderId="0" xfId="0" applyFont="1" applyFill="1" applyAlignment="1">
      <alignment horizontal="right" vertical="center"/>
    </xf>
    <xf numFmtId="9" fontId="6" fillId="4" borderId="0" xfId="2" applyFont="1" applyFill="1" applyBorder="1" applyAlignment="1">
      <alignment vertical="center"/>
    </xf>
    <xf numFmtId="9" fontId="3" fillId="4" borderId="26" xfId="2" applyFont="1" applyFill="1" applyBorder="1" applyAlignment="1">
      <alignment vertical="center"/>
    </xf>
    <xf numFmtId="9" fontId="3" fillId="4" borderId="27" xfId="2" applyFont="1" applyFill="1" applyBorder="1" applyAlignment="1">
      <alignment vertical="center"/>
    </xf>
    <xf numFmtId="9" fontId="3" fillId="4" borderId="28" xfId="2" applyFont="1" applyFill="1" applyBorder="1" applyAlignment="1">
      <alignment vertical="center"/>
    </xf>
    <xf numFmtId="0" fontId="6" fillId="4" borderId="9" xfId="0" applyFont="1" applyFill="1" applyBorder="1" applyAlignment="1">
      <alignment horizontal="left" vertical="center" wrapText="1"/>
    </xf>
    <xf numFmtId="9" fontId="6" fillId="4" borderId="9" xfId="2" applyFont="1" applyFill="1" applyBorder="1" applyAlignment="1">
      <alignment horizontal="left" vertical="center" wrapText="1"/>
    </xf>
    <xf numFmtId="0" fontId="5" fillId="4" borderId="23" xfId="0" applyFont="1" applyFill="1" applyBorder="1" applyAlignment="1">
      <alignment vertical="center"/>
    </xf>
    <xf numFmtId="9" fontId="3" fillId="4" borderId="24" xfId="2" applyFont="1" applyFill="1" applyBorder="1" applyAlignment="1">
      <alignment horizontal="center" vertical="center"/>
    </xf>
    <xf numFmtId="9" fontId="3" fillId="4" borderId="25" xfId="2" applyFont="1" applyFill="1" applyBorder="1" applyAlignment="1">
      <alignment vertical="center"/>
    </xf>
    <xf numFmtId="9" fontId="3" fillId="4" borderId="25" xfId="2" applyFont="1" applyFill="1" applyBorder="1" applyAlignment="1">
      <alignment horizontal="center" vertical="center"/>
    </xf>
    <xf numFmtId="9" fontId="3" fillId="4" borderId="25" xfId="2" applyFont="1" applyFill="1" applyBorder="1" applyAlignment="1">
      <alignment vertical="center" wrapText="1"/>
    </xf>
    <xf numFmtId="9" fontId="3" fillId="4" borderId="24" xfId="2" applyFont="1" applyFill="1" applyBorder="1" applyAlignment="1">
      <alignment vertical="center"/>
    </xf>
    <xf numFmtId="1" fontId="3" fillId="4" borderId="25" xfId="2" applyNumberFormat="1" applyFont="1" applyFill="1" applyBorder="1" applyAlignment="1">
      <alignment horizontal="center" vertical="center"/>
    </xf>
    <xf numFmtId="0" fontId="0" fillId="5" borderId="0" xfId="0" applyFill="1" applyAlignment="1">
      <alignment vertical="center"/>
    </xf>
    <xf numFmtId="0" fontId="5" fillId="4" borderId="24" xfId="0" applyFont="1" applyFill="1" applyBorder="1" applyAlignment="1">
      <alignment vertical="center"/>
    </xf>
    <xf numFmtId="9" fontId="5" fillId="5" borderId="0" xfId="2" applyFont="1" applyFill="1" applyAlignment="1">
      <alignment horizontal="left" vertical="center"/>
    </xf>
    <xf numFmtId="0" fontId="3" fillId="5" borderId="0" xfId="0" applyFont="1" applyFill="1"/>
    <xf numFmtId="0" fontId="3" fillId="5" borderId="0" xfId="0" applyFont="1" applyFill="1" applyAlignment="1">
      <alignment horizontal="center" vertical="center"/>
    </xf>
    <xf numFmtId="9" fontId="3" fillId="5" borderId="0" xfId="2" applyFont="1" applyFill="1" applyAlignment="1">
      <alignment vertical="center"/>
    </xf>
    <xf numFmtId="0" fontId="3" fillId="5" borderId="0" xfId="0" applyFont="1" applyFill="1" applyAlignment="1">
      <alignment horizontal="left"/>
    </xf>
    <xf numFmtId="0" fontId="5" fillId="5" borderId="0" xfId="0" applyFont="1" applyFill="1" applyAlignment="1">
      <alignment vertical="center"/>
    </xf>
    <xf numFmtId="9" fontId="3" fillId="5" borderId="0" xfId="2" applyFont="1" applyFill="1" applyBorder="1" applyAlignment="1">
      <alignment vertical="center"/>
    </xf>
    <xf numFmtId="9" fontId="3" fillId="5" borderId="0" xfId="2" applyFont="1" applyFill="1" applyBorder="1" applyAlignment="1">
      <alignment horizontal="left" vertical="center"/>
    </xf>
    <xf numFmtId="9" fontId="3" fillId="4" borderId="26" xfId="2" applyFont="1" applyFill="1" applyBorder="1" applyAlignment="1">
      <alignment horizontal="center" vertical="center" wrapText="1"/>
    </xf>
    <xf numFmtId="9" fontId="3" fillId="4" borderId="27" xfId="2" applyFont="1" applyFill="1" applyBorder="1" applyAlignment="1">
      <alignment horizontal="center" vertical="center" wrapText="1"/>
    </xf>
    <xf numFmtId="9" fontId="3" fillId="4" borderId="28" xfId="2" applyFont="1" applyFill="1" applyBorder="1" applyAlignment="1">
      <alignment horizontal="center" vertical="center" wrapText="1"/>
    </xf>
    <xf numFmtId="9" fontId="3" fillId="5" borderId="0" xfId="2" applyFont="1" applyFill="1" applyAlignment="1">
      <alignment horizontal="center" vertical="center" wrapText="1"/>
    </xf>
    <xf numFmtId="9" fontId="3" fillId="5" borderId="0" xfId="2" applyFont="1" applyFill="1" applyAlignment="1">
      <alignment horizontal="center" vertical="center"/>
    </xf>
    <xf numFmtId="0" fontId="6" fillId="4" borderId="24" xfId="0" applyFont="1" applyFill="1" applyBorder="1" applyAlignment="1">
      <alignment horizontal="right" vertical="center"/>
    </xf>
    <xf numFmtId="0" fontId="3" fillId="4" borderId="21" xfId="0" applyFont="1" applyFill="1" applyBorder="1" applyAlignment="1">
      <alignment horizontal="left"/>
    </xf>
    <xf numFmtId="0" fontId="3" fillId="4" borderId="22" xfId="0" applyFont="1" applyFill="1" applyBorder="1" applyAlignment="1">
      <alignment horizontal="center" vertical="center"/>
    </xf>
    <xf numFmtId="9" fontId="3" fillId="4" borderId="22" xfId="2" applyFont="1" applyFill="1" applyBorder="1" applyAlignment="1">
      <alignment vertical="center"/>
    </xf>
    <xf numFmtId="9" fontId="3" fillId="4" borderId="23" xfId="2" applyFont="1" applyFill="1" applyBorder="1" applyAlignment="1">
      <alignment vertical="center"/>
    </xf>
    <xf numFmtId="0" fontId="3" fillId="4" borderId="22" xfId="0" applyFont="1" applyFill="1" applyBorder="1" applyAlignment="1">
      <alignment horizontal="left"/>
    </xf>
    <xf numFmtId="0" fontId="5" fillId="4" borderId="13" xfId="0" applyFont="1" applyFill="1" applyBorder="1" applyAlignment="1">
      <alignment horizontal="center" vertical="center" wrapText="1"/>
    </xf>
    <xf numFmtId="9" fontId="5" fillId="4" borderId="14" xfId="2" applyFont="1" applyFill="1" applyBorder="1" applyAlignment="1">
      <alignment horizontal="center" vertical="center" wrapText="1"/>
    </xf>
    <xf numFmtId="9" fontId="5" fillId="4" borderId="15" xfId="2" applyFont="1" applyFill="1" applyBorder="1" applyAlignment="1">
      <alignment horizontal="center" vertical="center" wrapText="1"/>
    </xf>
    <xf numFmtId="0" fontId="5" fillId="4" borderId="21" xfId="0" applyFont="1" applyFill="1" applyBorder="1" applyAlignment="1">
      <alignment vertical="center"/>
    </xf>
    <xf numFmtId="0" fontId="3" fillId="4" borderId="22" xfId="0" applyFont="1" applyFill="1" applyBorder="1"/>
    <xf numFmtId="0" fontId="3" fillId="4" borderId="23" xfId="0" applyFont="1" applyFill="1" applyBorder="1"/>
    <xf numFmtId="0" fontId="3" fillId="4" borderId="25" xfId="0" applyFont="1" applyFill="1" applyBorder="1"/>
    <xf numFmtId="0" fontId="18" fillId="4" borderId="24" xfId="0" applyFont="1" applyFill="1" applyBorder="1" applyAlignment="1">
      <alignment vertical="center"/>
    </xf>
    <xf numFmtId="0" fontId="3" fillId="4" borderId="24" xfId="0" applyFont="1" applyFill="1" applyBorder="1" applyAlignment="1">
      <alignment vertical="center"/>
    </xf>
    <xf numFmtId="0" fontId="3" fillId="4" borderId="24" xfId="0" applyFont="1" applyFill="1" applyBorder="1" applyAlignment="1">
      <alignment horizontal="left" vertical="center" indent="2"/>
    </xf>
    <xf numFmtId="0" fontId="3" fillId="4" borderId="24" xfId="0" applyFont="1" applyFill="1" applyBorder="1"/>
    <xf numFmtId="0" fontId="3" fillId="4" borderId="24" xfId="0" applyFont="1" applyFill="1" applyBorder="1" applyAlignment="1">
      <alignment horizontal="left" vertical="center"/>
    </xf>
    <xf numFmtId="0" fontId="3" fillId="4" borderId="24" xfId="0" applyFont="1" applyFill="1" applyBorder="1" applyAlignment="1">
      <alignment horizontal="left" vertical="center" indent="1"/>
    </xf>
    <xf numFmtId="0" fontId="3" fillId="5" borderId="0" xfId="0" applyFont="1" applyFill="1" applyAlignment="1">
      <alignment horizontal="left" wrapText="1"/>
    </xf>
    <xf numFmtId="0" fontId="3" fillId="4" borderId="26" xfId="0" applyFont="1" applyFill="1" applyBorder="1"/>
    <xf numFmtId="0" fontId="3" fillId="4" borderId="27" xfId="0" applyFont="1" applyFill="1" applyBorder="1"/>
    <xf numFmtId="0" fontId="3" fillId="4" borderId="28" xfId="0" applyFont="1" applyFill="1" applyBorder="1"/>
    <xf numFmtId="0" fontId="3" fillId="5" borderId="0" xfId="0" applyFont="1" applyFill="1" applyAlignment="1">
      <alignment vertical="center"/>
    </xf>
    <xf numFmtId="0" fontId="3" fillId="4" borderId="26" xfId="0" applyFont="1" applyFill="1" applyBorder="1" applyAlignment="1">
      <alignment horizontal="left" vertical="center"/>
    </xf>
    <xf numFmtId="9" fontId="3" fillId="4" borderId="0" xfId="2" applyFont="1" applyFill="1" applyBorder="1" applyAlignment="1">
      <alignment horizontal="center" vertical="center" wrapText="1"/>
    </xf>
    <xf numFmtId="0" fontId="2" fillId="3" borderId="1" xfId="0" applyFont="1" applyFill="1" applyBorder="1" applyAlignment="1" applyProtection="1">
      <alignment horizontal="center" vertical="center"/>
      <protection locked="0"/>
    </xf>
    <xf numFmtId="0" fontId="0" fillId="7" borderId="17"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3" fontId="0" fillId="3" borderId="8" xfId="2" applyNumberFormat="1" applyFont="1" applyFill="1" applyBorder="1" applyAlignment="1" applyProtection="1">
      <alignment horizontal="center" vertical="center"/>
      <protection locked="0"/>
    </xf>
    <xf numFmtId="3" fontId="0" fillId="3" borderId="16" xfId="2" applyNumberFormat="1" applyFont="1" applyFill="1" applyBorder="1" applyAlignment="1" applyProtection="1">
      <alignment horizontal="center" vertical="center"/>
      <protection locked="0"/>
    </xf>
    <xf numFmtId="3" fontId="0" fillId="3" borderId="19" xfId="2" applyNumberFormat="1" applyFont="1" applyFill="1" applyBorder="1" applyAlignment="1" applyProtection="1">
      <alignment horizontal="center" vertical="center"/>
      <protection locked="0"/>
    </xf>
    <xf numFmtId="3" fontId="0" fillId="3" borderId="20" xfId="2" applyNumberFormat="1" applyFont="1" applyFill="1" applyBorder="1" applyAlignment="1" applyProtection="1">
      <alignment horizontal="center" vertical="center"/>
      <protection locked="0"/>
    </xf>
    <xf numFmtId="0" fontId="0" fillId="2" borderId="33" xfId="0"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2" borderId="19" xfId="0" applyFill="1" applyBorder="1" applyAlignment="1" applyProtection="1">
      <alignment horizontal="center" vertical="center"/>
      <protection hidden="1"/>
    </xf>
    <xf numFmtId="0" fontId="2" fillId="2" borderId="32" xfId="0" applyFont="1" applyFill="1" applyBorder="1" applyAlignment="1" applyProtection="1">
      <alignment horizontal="center" vertical="center"/>
      <protection hidden="1"/>
    </xf>
    <xf numFmtId="0" fontId="2" fillId="2" borderId="14" xfId="0" applyFont="1" applyFill="1" applyBorder="1" applyAlignment="1" applyProtection="1">
      <alignment horizontal="center" vertical="center" wrapText="1"/>
      <protection hidden="1"/>
    </xf>
    <xf numFmtId="0" fontId="0" fillId="1" borderId="33" xfId="0" applyFill="1" applyBorder="1" applyAlignment="1" applyProtection="1">
      <alignment horizontal="center" vertical="center"/>
      <protection hidden="1"/>
    </xf>
    <xf numFmtId="0" fontId="0" fillId="1" borderId="1" xfId="0" applyFill="1" applyBorder="1" applyAlignment="1" applyProtection="1">
      <alignment horizontal="center" vertical="center"/>
      <protection hidden="1"/>
    </xf>
    <xf numFmtId="0" fontId="0" fillId="1" borderId="1" xfId="0" applyFill="1" applyBorder="1" applyAlignment="1" applyProtection="1">
      <alignment horizontal="center" vertical="center" wrapText="1"/>
      <protection hidden="1"/>
    </xf>
    <xf numFmtId="9" fontId="0" fillId="1" borderId="1" xfId="2" applyFont="1" applyFill="1" applyBorder="1" applyAlignment="1" applyProtection="1">
      <alignment horizontal="center" vertical="center" wrapText="1"/>
      <protection hidden="1"/>
    </xf>
    <xf numFmtId="3" fontId="0" fillId="6" borderId="1" xfId="0" applyNumberFormat="1" applyFill="1" applyBorder="1" applyAlignment="1" applyProtection="1">
      <alignment horizontal="center" vertical="center" wrapText="1"/>
      <protection hidden="1"/>
    </xf>
    <xf numFmtId="0" fontId="0" fillId="2" borderId="1" xfId="0" applyFill="1" applyBorder="1" applyAlignment="1" applyProtection="1">
      <alignment horizontal="center" vertical="center" wrapText="1"/>
      <protection hidden="1"/>
    </xf>
    <xf numFmtId="3" fontId="0" fillId="2" borderId="1" xfId="1" applyNumberFormat="1" applyFont="1" applyFill="1" applyBorder="1" applyAlignment="1" applyProtection="1">
      <alignment horizontal="center" vertical="center" wrapText="1"/>
      <protection hidden="1"/>
    </xf>
    <xf numFmtId="166" fontId="0" fillId="2" borderId="1" xfId="1" applyNumberFormat="1" applyFont="1" applyFill="1" applyBorder="1" applyAlignment="1" applyProtection="1">
      <alignment horizontal="center" vertical="center"/>
      <protection hidden="1"/>
    </xf>
    <xf numFmtId="1" fontId="0" fillId="2" borderId="1" xfId="2" applyNumberFormat="1" applyFont="1" applyFill="1" applyBorder="1" applyAlignment="1" applyProtection="1">
      <alignment horizontal="center" vertical="center"/>
      <protection hidden="1"/>
    </xf>
    <xf numFmtId="14" fontId="16" fillId="6" borderId="2" xfId="2" applyNumberFormat="1" applyFont="1" applyFill="1" applyBorder="1" applyAlignment="1" applyProtection="1">
      <alignment horizontal="center" vertical="center"/>
      <protection hidden="1"/>
    </xf>
    <xf numFmtId="164" fontId="0" fillId="1" borderId="1" xfId="1" applyNumberFormat="1" applyFont="1" applyFill="1" applyBorder="1" applyAlignment="1" applyProtection="1">
      <alignment horizontal="center" vertical="center" wrapText="1"/>
      <protection hidden="1"/>
    </xf>
    <xf numFmtId="1" fontId="16" fillId="8" borderId="2" xfId="2" applyNumberFormat="1" applyFont="1" applyFill="1" applyBorder="1" applyAlignment="1" applyProtection="1">
      <alignment horizontal="center" vertical="center"/>
      <protection hidden="1"/>
    </xf>
    <xf numFmtId="0" fontId="0" fillId="4" borderId="0" xfId="0" applyFill="1" applyAlignment="1" applyProtection="1">
      <alignment vertical="center"/>
      <protection hidden="1"/>
    </xf>
    <xf numFmtId="0" fontId="9" fillId="4" borderId="22" xfId="0" applyFont="1" applyFill="1" applyBorder="1" applyAlignment="1">
      <alignment horizontal="center" vertical="center"/>
    </xf>
    <xf numFmtId="9" fontId="6" fillId="4" borderId="0" xfId="2" applyFont="1" applyFill="1" applyBorder="1" applyAlignment="1">
      <alignment horizontal="left" vertical="center" wrapText="1"/>
    </xf>
    <xf numFmtId="0" fontId="2" fillId="4" borderId="0" xfId="0" applyFont="1" applyFill="1" applyAlignment="1" applyProtection="1">
      <alignment horizontal="center" vertical="center"/>
      <protection locked="0"/>
    </xf>
    <xf numFmtId="0" fontId="5" fillId="4" borderId="0" xfId="0" applyFont="1" applyFill="1"/>
    <xf numFmtId="9" fontId="3" fillId="4" borderId="24" xfId="2" applyFont="1" applyFill="1" applyBorder="1" applyAlignment="1">
      <alignment horizontal="center" vertical="center" wrapText="1"/>
    </xf>
    <xf numFmtId="9" fontId="3" fillId="4" borderId="25" xfId="2" applyFont="1" applyFill="1" applyBorder="1" applyAlignment="1">
      <alignment horizontal="center" vertical="center" wrapText="1"/>
    </xf>
    <xf numFmtId="0" fontId="5" fillId="4" borderId="39" xfId="0" applyFont="1" applyFill="1" applyBorder="1" applyAlignment="1">
      <alignment horizontal="center" vertical="center" wrapText="1"/>
    </xf>
    <xf numFmtId="0" fontId="0" fillId="7" borderId="12" xfId="0" applyFill="1" applyBorder="1" applyAlignment="1" applyProtection="1">
      <alignment horizontal="center" vertical="center"/>
      <protection locked="0"/>
    </xf>
    <xf numFmtId="0" fontId="0" fillId="7" borderId="29" xfId="0" applyFill="1" applyBorder="1" applyAlignment="1" applyProtection="1">
      <alignment horizontal="center" vertical="center"/>
      <protection locked="0"/>
    </xf>
    <xf numFmtId="9" fontId="5" fillId="4" borderId="31" xfId="2" applyFont="1" applyFill="1" applyBorder="1" applyAlignment="1">
      <alignment horizontal="center" vertical="center" wrapText="1"/>
    </xf>
    <xf numFmtId="0" fontId="9" fillId="4" borderId="24" xfId="0" applyFont="1" applyFill="1" applyBorder="1" applyAlignment="1">
      <alignment horizontal="center" vertical="center"/>
    </xf>
    <xf numFmtId="0" fontId="5" fillId="4" borderId="25" xfId="0" applyFont="1" applyFill="1" applyBorder="1" applyAlignment="1">
      <alignment vertical="center"/>
    </xf>
    <xf numFmtId="3" fontId="6" fillId="4" borderId="6" xfId="2" applyNumberFormat="1" applyFont="1" applyFill="1" applyBorder="1" applyAlignment="1" applyProtection="1">
      <alignment horizontal="center" vertical="center"/>
      <protection hidden="1"/>
    </xf>
    <xf numFmtId="9" fontId="6" fillId="4" borderId="44" xfId="2" applyFont="1" applyFill="1" applyBorder="1" applyAlignment="1">
      <alignment horizontal="center" vertical="center"/>
    </xf>
    <xf numFmtId="9" fontId="5" fillId="4" borderId="0" xfId="2" applyFont="1" applyFill="1" applyBorder="1" applyAlignment="1">
      <alignment horizontal="center"/>
    </xf>
    <xf numFmtId="9" fontId="5" fillId="4" borderId="0" xfId="2" applyFont="1" applyFill="1" applyBorder="1" applyAlignment="1">
      <alignment horizontal="center" wrapText="1"/>
    </xf>
    <xf numFmtId="3" fontId="5" fillId="4" borderId="1" xfId="2" applyNumberFormat="1" applyFont="1" applyFill="1" applyBorder="1" applyAlignment="1" applyProtection="1">
      <alignment horizontal="center" vertical="center"/>
      <protection hidden="1"/>
    </xf>
    <xf numFmtId="0" fontId="5" fillId="4" borderId="48"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0" fillId="5" borderId="0" xfId="0" applyFill="1" applyAlignment="1" applyProtection="1">
      <alignment vertical="center"/>
      <protection hidden="1"/>
    </xf>
    <xf numFmtId="0" fontId="0" fillId="5" borderId="0" xfId="0" applyFill="1" applyAlignment="1" applyProtection="1">
      <alignment horizontal="center" vertical="center" wrapText="1"/>
      <protection hidden="1"/>
    </xf>
    <xf numFmtId="0" fontId="0" fillId="5" borderId="0" xfId="0" applyFill="1" applyAlignment="1" applyProtection="1">
      <alignment vertical="center" wrapText="1"/>
      <protection hidden="1"/>
    </xf>
    <xf numFmtId="0" fontId="0" fillId="0" borderId="0" xfId="0" applyProtection="1">
      <protection hidden="1"/>
    </xf>
    <xf numFmtId="0" fontId="2" fillId="2" borderId="38" xfId="0" applyFont="1" applyFill="1" applyBorder="1" applyAlignment="1" applyProtection="1">
      <alignment horizontal="center" vertical="center" wrapText="1"/>
      <protection hidden="1"/>
    </xf>
    <xf numFmtId="0" fontId="0" fillId="4" borderId="0" xfId="0" applyFill="1" applyAlignment="1" applyProtection="1">
      <alignment vertical="center" wrapText="1"/>
      <protection hidden="1"/>
    </xf>
    <xf numFmtId="0" fontId="2" fillId="6" borderId="1" xfId="0" applyFont="1" applyFill="1" applyBorder="1" applyAlignment="1" applyProtection="1">
      <alignment horizontal="center" vertical="center" wrapText="1"/>
      <protection hidden="1"/>
    </xf>
    <xf numFmtId="0" fontId="2" fillId="2" borderId="31" xfId="0" applyFont="1" applyFill="1" applyBorder="1" applyAlignment="1" applyProtection="1">
      <alignment vertical="center" wrapText="1"/>
      <protection hidden="1"/>
    </xf>
    <xf numFmtId="3" fontId="2" fillId="14" borderId="41" xfId="0" applyNumberFormat="1" applyFont="1" applyFill="1" applyBorder="1" applyAlignment="1" applyProtection="1">
      <alignment horizontal="center" vertical="center"/>
      <protection hidden="1"/>
    </xf>
    <xf numFmtId="167" fontId="0" fillId="14" borderId="1" xfId="0" applyNumberFormat="1" applyFill="1" applyBorder="1" applyAlignment="1" applyProtection="1">
      <alignment horizontal="center" vertical="center" wrapText="1"/>
      <protection hidden="1"/>
    </xf>
    <xf numFmtId="0" fontId="0" fillId="5" borderId="0" xfId="0" applyFill="1" applyProtection="1">
      <protection hidden="1"/>
    </xf>
    <xf numFmtId="0" fontId="0" fillId="4" borderId="0" xfId="0" applyFill="1" applyProtection="1">
      <protection hidden="1"/>
    </xf>
    <xf numFmtId="0" fontId="0" fillId="5" borderId="9" xfId="0" applyFill="1" applyBorder="1" applyProtection="1">
      <protection hidden="1"/>
    </xf>
    <xf numFmtId="0" fontId="0" fillId="5" borderId="8" xfId="0" applyFill="1" applyBorder="1" applyProtection="1">
      <protection hidden="1"/>
    </xf>
    <xf numFmtId="0" fontId="0" fillId="5" borderId="1" xfId="0" applyFill="1" applyBorder="1" applyProtection="1">
      <protection hidden="1"/>
    </xf>
    <xf numFmtId="0" fontId="0" fillId="5" borderId="9" xfId="0" applyFill="1" applyBorder="1" applyAlignment="1" applyProtection="1">
      <alignment vertical="center"/>
      <protection hidden="1"/>
    </xf>
    <xf numFmtId="0" fontId="0" fillId="5" borderId="1" xfId="0" applyFill="1" applyBorder="1" applyAlignment="1" applyProtection="1">
      <alignment horizontal="left" vertical="center"/>
      <protection hidden="1"/>
    </xf>
    <xf numFmtId="0" fontId="0" fillId="5" borderId="1" xfId="0" applyFill="1" applyBorder="1" applyAlignment="1" applyProtection="1">
      <alignment horizontal="center" vertical="center" wrapText="1"/>
      <protection hidden="1"/>
    </xf>
    <xf numFmtId="0" fontId="6" fillId="5" borderId="0" xfId="0" applyFont="1" applyFill="1" applyAlignment="1" applyProtection="1">
      <alignment horizontal="left" vertical="center"/>
      <protection hidden="1"/>
    </xf>
    <xf numFmtId="0" fontId="0" fillId="5" borderId="0" xfId="0" applyFill="1" applyAlignment="1" applyProtection="1">
      <alignment horizontal="center" vertical="center"/>
      <protection hidden="1"/>
    </xf>
    <xf numFmtId="9" fontId="0" fillId="5" borderId="0" xfId="2" applyFont="1" applyFill="1" applyBorder="1" applyAlignment="1" applyProtection="1">
      <alignment vertical="center"/>
      <protection hidden="1"/>
    </xf>
    <xf numFmtId="14" fontId="0" fillId="5" borderId="0" xfId="0" applyNumberFormat="1" applyFill="1" applyAlignment="1" applyProtection="1">
      <alignment horizontal="center" vertical="center" wrapText="1"/>
      <protection hidden="1"/>
    </xf>
    <xf numFmtId="164" fontId="0" fillId="5" borderId="0" xfId="1" applyNumberFormat="1" applyFont="1" applyFill="1" applyBorder="1" applyAlignment="1" applyProtection="1">
      <alignment horizontal="center" vertical="center" wrapText="1"/>
      <protection hidden="1"/>
    </xf>
    <xf numFmtId="0" fontId="5" fillId="5" borderId="0" xfId="0" applyFont="1" applyFill="1" applyAlignment="1" applyProtection="1">
      <alignment horizontal="left" vertical="center"/>
      <protection hidden="1"/>
    </xf>
    <xf numFmtId="0" fontId="0" fillId="0" borderId="3" xfId="0" applyBorder="1" applyAlignment="1" applyProtection="1">
      <alignment vertical="center"/>
      <protection hidden="1"/>
    </xf>
    <xf numFmtId="0" fontId="0" fillId="0" borderId="1" xfId="0" applyBorder="1" applyAlignment="1" applyProtection="1">
      <alignment vertical="center"/>
      <protection hidden="1"/>
    </xf>
    <xf numFmtId="0" fontId="0" fillId="1" borderId="2" xfId="0" applyFill="1" applyBorder="1" applyAlignment="1" applyProtection="1">
      <alignment horizontal="center" vertical="center" wrapText="1"/>
      <protection hidden="1"/>
    </xf>
    <xf numFmtId="14" fontId="0" fillId="1" borderId="1" xfId="0" applyNumberFormat="1" applyFill="1" applyBorder="1" applyAlignment="1" applyProtection="1">
      <alignment horizontal="center" vertical="center" wrapText="1"/>
      <protection hidden="1"/>
    </xf>
    <xf numFmtId="0" fontId="16" fillId="1" borderId="1" xfId="0" applyFont="1" applyFill="1" applyBorder="1" applyAlignment="1" applyProtection="1">
      <alignment horizontal="center" vertical="center" wrapText="1"/>
      <protection hidden="1"/>
    </xf>
    <xf numFmtId="164" fontId="16" fillId="1" borderId="1" xfId="1" applyNumberFormat="1" applyFont="1" applyFill="1" applyBorder="1" applyAlignment="1" applyProtection="1">
      <alignment horizontal="center" vertical="center" wrapText="1"/>
      <protection hidden="1"/>
    </xf>
    <xf numFmtId="0" fontId="0" fillId="3" borderId="2" xfId="0" applyFill="1" applyBorder="1" applyAlignment="1" applyProtection="1">
      <alignment horizontal="center" vertical="center" wrapText="1"/>
      <protection locked="0" hidden="1"/>
    </xf>
    <xf numFmtId="0" fontId="0" fillId="1" borderId="2" xfId="0" applyFill="1" applyBorder="1" applyAlignment="1" applyProtection="1">
      <alignment horizontal="right" vertical="center" wrapText="1"/>
      <protection hidden="1"/>
    </xf>
    <xf numFmtId="0" fontId="0" fillId="1" borderId="1" xfId="0" applyFill="1" applyBorder="1" applyAlignment="1" applyProtection="1">
      <alignment horizontal="center" vertical="center" wrapText="1"/>
      <protection locked="0" hidden="1"/>
    </xf>
    <xf numFmtId="0" fontId="0" fillId="1" borderId="45" xfId="0" applyFill="1" applyBorder="1" applyAlignment="1" applyProtection="1">
      <alignment horizontal="center" vertical="center" wrapText="1"/>
      <protection locked="0" hidden="1"/>
    </xf>
    <xf numFmtId="0" fontId="0" fillId="0" borderId="11" xfId="0" applyBorder="1" applyAlignment="1" applyProtection="1">
      <alignment vertical="center"/>
      <protection hidden="1"/>
    </xf>
    <xf numFmtId="0" fontId="0" fillId="0" borderId="7" xfId="0" applyBorder="1" applyAlignment="1" applyProtection="1">
      <alignment vertical="center"/>
      <protection hidden="1"/>
    </xf>
    <xf numFmtId="0" fontId="0" fillId="5" borderId="0" xfId="0" applyFill="1" applyAlignment="1" applyProtection="1">
      <alignment horizontal="center"/>
      <protection hidden="1"/>
    </xf>
    <xf numFmtId="164" fontId="0" fillId="5" borderId="0" xfId="1" applyNumberFormat="1" applyFont="1" applyFill="1" applyBorder="1" applyAlignment="1" applyProtection="1">
      <alignment horizontal="center" vertical="center"/>
      <protection hidden="1"/>
    </xf>
    <xf numFmtId="0" fontId="0" fillId="5" borderId="8" xfId="0" applyFill="1" applyBorder="1" applyAlignment="1" applyProtection="1">
      <alignment horizontal="center"/>
      <protection hidden="1"/>
    </xf>
    <xf numFmtId="164" fontId="0" fillId="5" borderId="8" xfId="1" applyNumberFormat="1" applyFont="1" applyFill="1" applyBorder="1" applyAlignment="1" applyProtection="1">
      <alignment horizontal="center" vertical="center"/>
      <protection hidden="1"/>
    </xf>
    <xf numFmtId="0" fontId="0" fillId="5" borderId="4" xfId="0" applyFill="1" applyBorder="1" applyProtection="1">
      <protection hidden="1"/>
    </xf>
    <xf numFmtId="0" fontId="0" fillId="5" borderId="4" xfId="0" applyFill="1" applyBorder="1" applyAlignment="1" applyProtection="1">
      <alignment horizontal="center"/>
      <protection hidden="1"/>
    </xf>
    <xf numFmtId="0" fontId="0" fillId="0" borderId="10" xfId="0" applyBorder="1" applyProtection="1">
      <protection hidden="1"/>
    </xf>
    <xf numFmtId="0" fontId="0" fillId="0" borderId="8" xfId="0" applyBorder="1" applyProtection="1">
      <protection hidden="1"/>
    </xf>
    <xf numFmtId="0" fontId="0" fillId="5" borderId="1" xfId="0" applyFill="1" applyBorder="1" applyAlignment="1" applyProtection="1">
      <alignment horizontal="center"/>
      <protection hidden="1"/>
    </xf>
    <xf numFmtId="164" fontId="0" fillId="5" borderId="1" xfId="1" applyNumberFormat="1" applyFont="1" applyFill="1" applyBorder="1" applyAlignment="1" applyProtection="1">
      <alignment horizontal="center" vertical="center"/>
      <protection hidden="1"/>
    </xf>
    <xf numFmtId="0" fontId="0" fillId="5" borderId="2" xfId="0" applyFill="1" applyBorder="1" applyProtection="1">
      <protection hidden="1"/>
    </xf>
    <xf numFmtId="0" fontId="0" fillId="5" borderId="2" xfId="0" applyFill="1" applyBorder="1" applyAlignment="1" applyProtection="1">
      <alignment horizontal="center"/>
      <protection hidden="1"/>
    </xf>
    <xf numFmtId="0" fontId="0" fillId="0" borderId="3" xfId="0" applyBorder="1" applyProtection="1">
      <protection hidden="1"/>
    </xf>
    <xf numFmtId="0" fontId="0" fillId="0" borderId="1" xfId="0" applyBorder="1" applyProtection="1">
      <protection hidden="1"/>
    </xf>
    <xf numFmtId="0" fontId="0" fillId="5" borderId="1" xfId="0" applyFill="1" applyBorder="1" applyAlignment="1" applyProtection="1">
      <alignment horizontal="center" vertical="center"/>
      <protection hidden="1"/>
    </xf>
    <xf numFmtId="9" fontId="0" fillId="5" borderId="1" xfId="2" applyFont="1" applyFill="1" applyBorder="1" applyAlignment="1" applyProtection="1">
      <alignment vertical="center"/>
      <protection hidden="1"/>
    </xf>
    <xf numFmtId="14" fontId="0" fillId="5" borderId="1" xfId="0" applyNumberFormat="1" applyFill="1" applyBorder="1" applyAlignment="1" applyProtection="1">
      <alignment horizontal="center" vertical="center" wrapText="1"/>
      <protection hidden="1"/>
    </xf>
    <xf numFmtId="164" fontId="0" fillId="5" borderId="1" xfId="1" applyNumberFormat="1" applyFont="1" applyFill="1" applyBorder="1" applyAlignment="1" applyProtection="1">
      <alignment horizontal="center" vertical="center" wrapText="1"/>
      <protection hidden="1"/>
    </xf>
    <xf numFmtId="0" fontId="0" fillId="5" borderId="1" xfId="0" applyFill="1" applyBorder="1" applyAlignment="1" applyProtection="1">
      <alignment vertical="center" wrapText="1"/>
      <protection hidden="1"/>
    </xf>
    <xf numFmtId="0" fontId="0" fillId="5" borderId="2" xfId="0" applyFill="1" applyBorder="1" applyAlignment="1" applyProtection="1">
      <alignment vertical="center" wrapText="1"/>
      <protection hidden="1"/>
    </xf>
    <xf numFmtId="0" fontId="0" fillId="5" borderId="2" xfId="0" applyFill="1" applyBorder="1" applyAlignment="1" applyProtection="1">
      <alignment horizontal="center" vertical="center" wrapText="1"/>
      <protection hidden="1"/>
    </xf>
    <xf numFmtId="14" fontId="0" fillId="1" borderId="1" xfId="0" applyNumberFormat="1" applyFill="1" applyBorder="1" applyAlignment="1" applyProtection="1">
      <alignment horizontal="center" vertical="center" wrapText="1"/>
      <protection locked="0" hidden="1"/>
    </xf>
    <xf numFmtId="0" fontId="0" fillId="4" borderId="9" xfId="0" applyFill="1" applyBorder="1" applyProtection="1">
      <protection hidden="1"/>
    </xf>
    <xf numFmtId="0" fontId="0" fillId="5" borderId="8" xfId="0" applyFill="1" applyBorder="1" applyAlignment="1" applyProtection="1">
      <alignment horizontal="center" vertical="center"/>
      <protection hidden="1"/>
    </xf>
    <xf numFmtId="0" fontId="0" fillId="4" borderId="9" xfId="0" applyFill="1" applyBorder="1" applyAlignment="1" applyProtection="1">
      <alignment vertical="center"/>
      <protection hidden="1"/>
    </xf>
    <xf numFmtId="0" fontId="5" fillId="5" borderId="0" xfId="0" applyFont="1" applyFill="1" applyAlignment="1" applyProtection="1">
      <alignment vertical="center"/>
      <protection hidden="1"/>
    </xf>
    <xf numFmtId="0" fontId="0" fillId="5" borderId="6" xfId="0" applyFill="1" applyBorder="1" applyAlignment="1" applyProtection="1">
      <alignment horizontal="center" vertical="center"/>
      <protection hidden="1"/>
    </xf>
    <xf numFmtId="0" fontId="0" fillId="5" borderId="6" xfId="0" applyFill="1" applyBorder="1" applyAlignment="1" applyProtection="1">
      <alignment vertical="center"/>
      <protection hidden="1"/>
    </xf>
    <xf numFmtId="0" fontId="0" fillId="5" borderId="22" xfId="0" applyFill="1" applyBorder="1" applyAlignment="1" applyProtection="1">
      <alignment horizontal="right" vertical="center"/>
      <protection hidden="1"/>
    </xf>
    <xf numFmtId="0" fontId="0" fillId="0" borderId="0" xfId="0" applyAlignment="1" applyProtection="1">
      <alignment vertical="center"/>
      <protection hidden="1"/>
    </xf>
    <xf numFmtId="167" fontId="5" fillId="4" borderId="1" xfId="2" applyNumberFormat="1" applyFont="1" applyFill="1" applyBorder="1" applyAlignment="1" applyProtection="1">
      <alignment horizontal="center" vertical="center"/>
      <protection hidden="1"/>
    </xf>
    <xf numFmtId="3" fontId="29" fillId="6" borderId="8" xfId="0" applyNumberFormat="1" applyFont="1" applyFill="1" applyBorder="1" applyAlignment="1" applyProtection="1">
      <alignment horizontal="center" vertical="center"/>
      <protection hidden="1"/>
    </xf>
    <xf numFmtId="3" fontId="29" fillId="6" borderId="19" xfId="0" applyNumberFormat="1" applyFont="1" applyFill="1" applyBorder="1" applyAlignment="1" applyProtection="1">
      <alignment horizontal="center" vertical="center"/>
      <protection hidden="1"/>
    </xf>
    <xf numFmtId="0" fontId="29" fillId="2" borderId="33" xfId="0" applyFont="1" applyFill="1" applyBorder="1" applyAlignment="1" applyProtection="1">
      <alignment horizontal="left" vertical="center"/>
      <protection hidden="1"/>
    </xf>
    <xf numFmtId="0" fontId="29" fillId="2" borderId="1" xfId="0" applyFont="1" applyFill="1" applyBorder="1" applyAlignment="1" applyProtection="1">
      <alignment horizontal="left" vertical="center"/>
      <protection hidden="1"/>
    </xf>
    <xf numFmtId="0" fontId="29" fillId="2" borderId="34" xfId="0" applyFont="1" applyFill="1" applyBorder="1" applyAlignment="1" applyProtection="1">
      <alignment horizontal="left" vertical="center"/>
      <protection hidden="1"/>
    </xf>
    <xf numFmtId="0" fontId="29" fillId="2" borderId="19" xfId="0" applyFont="1" applyFill="1" applyBorder="1" applyAlignment="1" applyProtection="1">
      <alignment horizontal="left" vertical="center"/>
      <protection hidden="1"/>
    </xf>
    <xf numFmtId="0" fontId="6" fillId="5" borderId="0" xfId="0" applyFont="1" applyFill="1" applyAlignment="1">
      <alignment horizontal="left" vertical="center"/>
    </xf>
    <xf numFmtId="0" fontId="0" fillId="5" borderId="0" xfId="0" applyFill="1" applyAlignment="1">
      <alignment horizontal="center" vertical="center" wrapText="1"/>
    </xf>
    <xf numFmtId="0" fontId="0" fillId="5" borderId="0" xfId="0" applyFill="1" applyAlignment="1">
      <alignment vertical="center" wrapText="1"/>
    </xf>
    <xf numFmtId="0" fontId="5" fillId="5" borderId="0" xfId="0" applyFont="1" applyFill="1" applyAlignment="1">
      <alignment horizontal="left" vertical="center"/>
    </xf>
    <xf numFmtId="0" fontId="3" fillId="5" borderId="0" xfId="0" applyFont="1" applyFill="1" applyAlignment="1">
      <alignment horizontal="center" vertical="center" wrapText="1"/>
    </xf>
    <xf numFmtId="0" fontId="3" fillId="5" borderId="0" xfId="0" applyFont="1" applyFill="1" applyAlignment="1">
      <alignment vertical="center" wrapText="1"/>
    </xf>
    <xf numFmtId="0" fontId="28" fillId="5" borderId="0" xfId="0" applyFont="1" applyFill="1" applyAlignment="1">
      <alignment horizontal="left" vertical="center"/>
    </xf>
    <xf numFmtId="3" fontId="0" fillId="6" borderId="58" xfId="0" applyNumberFormat="1" applyFill="1" applyBorder="1" applyAlignment="1" applyProtection="1">
      <alignment horizontal="center" vertical="center" wrapText="1"/>
      <protection hidden="1"/>
    </xf>
    <xf numFmtId="0" fontId="0" fillId="2" borderId="58" xfId="0" applyFill="1" applyBorder="1" applyAlignment="1" applyProtection="1">
      <alignment horizontal="center" vertical="center" wrapText="1"/>
      <protection hidden="1"/>
    </xf>
    <xf numFmtId="3" fontId="0" fillId="2" borderId="58" xfId="1" applyNumberFormat="1" applyFont="1" applyFill="1" applyBorder="1" applyAlignment="1" applyProtection="1">
      <alignment horizontal="center" vertical="center" wrapText="1"/>
      <protection hidden="1"/>
    </xf>
    <xf numFmtId="166" fontId="0" fillId="2" borderId="58" xfId="1" applyNumberFormat="1" applyFont="1" applyFill="1" applyBorder="1" applyAlignment="1" applyProtection="1">
      <alignment horizontal="center" vertical="center"/>
      <protection hidden="1"/>
    </xf>
    <xf numFmtId="14" fontId="16" fillId="6" borderId="59" xfId="2" applyNumberFormat="1" applyFont="1" applyFill="1" applyBorder="1" applyAlignment="1" applyProtection="1">
      <alignment horizontal="center" vertical="center"/>
      <protection hidden="1"/>
    </xf>
    <xf numFmtId="0" fontId="0" fillId="20" borderId="0" xfId="0" applyFill="1" applyAlignment="1" applyProtection="1">
      <alignment vertical="center"/>
      <protection hidden="1"/>
    </xf>
    <xf numFmtId="49" fontId="2" fillId="20" borderId="0" xfId="0" applyNumberFormat="1" applyFont="1" applyFill="1" applyAlignment="1" applyProtection="1">
      <alignment horizontal="center" vertical="center"/>
      <protection hidden="1"/>
    </xf>
    <xf numFmtId="3" fontId="2" fillId="20" borderId="0" xfId="0" applyNumberFormat="1" applyFont="1" applyFill="1" applyAlignment="1" applyProtection="1">
      <alignment horizontal="center" vertical="center"/>
      <protection hidden="1"/>
    </xf>
    <xf numFmtId="9" fontId="2" fillId="20" borderId="0" xfId="2" applyFont="1" applyFill="1" applyBorder="1" applyAlignment="1" applyProtection="1">
      <alignment vertical="center"/>
      <protection hidden="1"/>
    </xf>
    <xf numFmtId="0" fontId="2" fillId="20" borderId="0" xfId="2" applyNumberFormat="1" applyFont="1" applyFill="1" applyBorder="1" applyAlignment="1" applyProtection="1">
      <alignment horizontal="center" vertical="center"/>
      <protection locked="0" hidden="1"/>
    </xf>
    <xf numFmtId="0" fontId="2" fillId="20" borderId="0" xfId="0" applyFont="1" applyFill="1" applyAlignment="1" applyProtection="1">
      <alignment horizontal="center" vertical="center" wrapText="1"/>
      <protection hidden="1"/>
    </xf>
    <xf numFmtId="14" fontId="2" fillId="20" borderId="0" xfId="0" applyNumberFormat="1" applyFont="1" applyFill="1" applyAlignment="1" applyProtection="1">
      <alignment horizontal="center" vertical="center" wrapText="1"/>
      <protection locked="0" hidden="1"/>
    </xf>
    <xf numFmtId="164" fontId="2" fillId="20" borderId="0" xfId="1" applyNumberFormat="1" applyFont="1" applyFill="1" applyBorder="1" applyAlignment="1" applyProtection="1">
      <alignment horizontal="center" vertical="center" wrapText="1"/>
      <protection hidden="1"/>
    </xf>
    <xf numFmtId="0" fontId="0" fillId="20" borderId="0" xfId="0" applyFill="1" applyAlignment="1" applyProtection="1">
      <alignment vertical="center" wrapText="1"/>
      <protection hidden="1"/>
    </xf>
    <xf numFmtId="0" fontId="0" fillId="20" borderId="0" xfId="0" applyFill="1" applyAlignment="1" applyProtection="1">
      <alignment horizontal="center" vertical="center" wrapText="1"/>
      <protection hidden="1"/>
    </xf>
    <xf numFmtId="14" fontId="0" fillId="20" borderId="0" xfId="0" applyNumberFormat="1" applyFill="1" applyAlignment="1" applyProtection="1">
      <alignment horizontal="center" vertical="center" wrapText="1"/>
      <protection hidden="1"/>
    </xf>
    <xf numFmtId="0" fontId="0" fillId="1" borderId="12" xfId="0" applyFill="1" applyBorder="1" applyAlignment="1" applyProtection="1">
      <alignment horizontal="center" vertical="center" wrapText="1"/>
      <protection hidden="1"/>
    </xf>
    <xf numFmtId="3" fontId="2" fillId="2" borderId="58" xfId="0" applyNumberFormat="1" applyFont="1" applyFill="1" applyBorder="1" applyAlignment="1" applyProtection="1">
      <alignment horizontal="center" vertical="center"/>
      <protection hidden="1"/>
    </xf>
    <xf numFmtId="1" fontId="2" fillId="2" borderId="58" xfId="0" applyNumberFormat="1" applyFont="1" applyFill="1" applyBorder="1" applyAlignment="1" applyProtection="1">
      <alignment horizontal="center" vertical="center" wrapText="1"/>
      <protection hidden="1"/>
    </xf>
    <xf numFmtId="14" fontId="2" fillId="3" borderId="58" xfId="0" applyNumberFormat="1" applyFont="1" applyFill="1" applyBorder="1" applyAlignment="1" applyProtection="1">
      <alignment horizontal="center" vertical="center" wrapText="1"/>
      <protection locked="0"/>
    </xf>
    <xf numFmtId="0" fontId="0" fillId="1" borderId="54"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72" xfId="0" applyFill="1" applyBorder="1" applyAlignment="1" applyProtection="1">
      <alignment horizontal="center" vertical="center"/>
      <protection hidden="1"/>
    </xf>
    <xf numFmtId="0" fontId="0" fillId="2" borderId="58" xfId="0" applyFill="1" applyBorder="1" applyAlignment="1" applyProtection="1">
      <alignment horizontal="center" vertical="center"/>
      <protection hidden="1"/>
    </xf>
    <xf numFmtId="9" fontId="0" fillId="1" borderId="2" xfId="2" applyFont="1" applyFill="1" applyBorder="1" applyAlignment="1" applyProtection="1">
      <alignment horizontal="center" vertical="center" wrapText="1"/>
      <protection hidden="1"/>
    </xf>
    <xf numFmtId="3" fontId="0" fillId="7" borderId="29" xfId="0" applyNumberFormat="1" applyFill="1" applyBorder="1" applyAlignment="1" applyProtection="1">
      <alignment horizontal="center" vertical="center"/>
      <protection locked="0"/>
    </xf>
    <xf numFmtId="9" fontId="2" fillId="2" borderId="60" xfId="2" applyFont="1" applyFill="1" applyBorder="1" applyAlignment="1" applyProtection="1">
      <alignment horizontal="center" vertical="center"/>
      <protection hidden="1"/>
    </xf>
    <xf numFmtId="0" fontId="0" fillId="5" borderId="58" xfId="0" applyFill="1" applyBorder="1" applyAlignment="1" applyProtection="1">
      <alignment horizontal="center" vertical="center" wrapText="1"/>
      <protection hidden="1"/>
    </xf>
    <xf numFmtId="2" fontId="2" fillId="7" borderId="58" xfId="2" applyNumberFormat="1" applyFont="1" applyFill="1" applyBorder="1" applyAlignment="1" applyProtection="1">
      <alignment horizontal="center" vertical="center"/>
      <protection locked="0"/>
    </xf>
    <xf numFmtId="165" fontId="2" fillId="3" borderId="58" xfId="0" applyNumberFormat="1" applyFont="1" applyFill="1" applyBorder="1" applyAlignment="1" applyProtection="1">
      <alignment horizontal="center" vertical="center" wrapText="1"/>
      <protection locked="0"/>
    </xf>
    <xf numFmtId="9" fontId="0" fillId="2" borderId="1" xfId="2" applyFont="1" applyFill="1" applyBorder="1" applyAlignment="1" applyProtection="1">
      <alignment horizontal="center" vertical="center"/>
      <protection hidden="1"/>
    </xf>
    <xf numFmtId="9" fontId="0" fillId="2" borderId="58" xfId="2" applyFont="1" applyFill="1" applyBorder="1" applyAlignment="1" applyProtection="1">
      <alignment horizontal="center" vertical="center"/>
      <protection hidden="1"/>
    </xf>
    <xf numFmtId="3" fontId="2" fillId="7" borderId="57" xfId="2" applyNumberFormat="1" applyFont="1" applyFill="1" applyBorder="1" applyAlignment="1" applyProtection="1">
      <alignment horizontal="center" vertical="center"/>
      <protection locked="0"/>
    </xf>
    <xf numFmtId="3" fontId="2" fillId="2" borderId="58" xfId="0" applyNumberFormat="1" applyFont="1" applyFill="1" applyBorder="1" applyAlignment="1" applyProtection="1">
      <alignment horizontal="center" vertical="center" wrapText="1"/>
      <protection hidden="1"/>
    </xf>
    <xf numFmtId="3" fontId="2" fillId="2" borderId="58" xfId="2" applyNumberFormat="1" applyFont="1" applyFill="1" applyBorder="1" applyAlignment="1" applyProtection="1">
      <alignment horizontal="center" vertical="center"/>
      <protection hidden="1"/>
    </xf>
    <xf numFmtId="3" fontId="16" fillId="7" borderId="58" xfId="2" applyNumberFormat="1" applyFont="1" applyFill="1" applyBorder="1" applyAlignment="1" applyProtection="1">
      <alignment horizontal="center" vertical="center"/>
      <protection hidden="1"/>
    </xf>
    <xf numFmtId="3" fontId="16" fillId="7" borderId="60" xfId="2" applyNumberFormat="1" applyFont="1" applyFill="1" applyBorder="1" applyAlignment="1" applyProtection="1">
      <alignment horizontal="center" vertical="center"/>
      <protection hidden="1"/>
    </xf>
    <xf numFmtId="1" fontId="0" fillId="2" borderId="1" xfId="0" applyNumberFormat="1" applyFill="1" applyBorder="1" applyAlignment="1" applyProtection="1">
      <alignment horizontal="center" vertical="center" wrapText="1"/>
      <protection hidden="1"/>
    </xf>
    <xf numFmtId="3" fontId="0" fillId="7" borderId="17" xfId="0" applyNumberFormat="1" applyFill="1" applyBorder="1" applyAlignment="1" applyProtection="1">
      <alignment horizontal="center" vertical="center"/>
      <protection locked="0"/>
    </xf>
    <xf numFmtId="3" fontId="0" fillId="7" borderId="16" xfId="0" applyNumberFormat="1" applyFill="1" applyBorder="1" applyAlignment="1" applyProtection="1">
      <alignment horizontal="center" vertical="center"/>
      <protection locked="0"/>
    </xf>
    <xf numFmtId="3" fontId="0" fillId="7" borderId="18" xfId="0" applyNumberForma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wrapText="1"/>
      <protection locked="0"/>
    </xf>
    <xf numFmtId="0" fontId="2" fillId="7" borderId="14" xfId="0" applyFont="1" applyFill="1" applyBorder="1" applyAlignment="1" applyProtection="1">
      <alignment horizontal="center" vertical="center" wrapText="1"/>
      <protection locked="0"/>
    </xf>
    <xf numFmtId="0" fontId="2" fillId="7" borderId="15" xfId="0" applyFont="1" applyFill="1" applyBorder="1" applyAlignment="1" applyProtection="1">
      <alignment horizontal="center" vertical="center" wrapText="1"/>
      <protection locked="0"/>
    </xf>
    <xf numFmtId="4" fontId="0" fillId="15" borderId="16" xfId="0" applyNumberFormat="1" applyFill="1" applyBorder="1" applyAlignment="1" applyProtection="1">
      <alignment horizontal="center" vertical="center" wrapText="1"/>
      <protection locked="0"/>
    </xf>
    <xf numFmtId="3" fontId="0" fillId="3" borderId="1" xfId="0" applyNumberFormat="1" applyFill="1" applyBorder="1" applyAlignment="1" applyProtection="1">
      <alignment horizontal="center" vertical="center" wrapText="1"/>
      <protection locked="0"/>
    </xf>
    <xf numFmtId="3" fontId="0" fillId="3" borderId="16" xfId="0" applyNumberFormat="1" applyFill="1" applyBorder="1" applyAlignment="1" applyProtection="1">
      <alignment horizontal="center" vertical="center" wrapText="1"/>
      <protection locked="0"/>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0" fontId="2" fillId="2" borderId="78" xfId="0" applyFont="1" applyFill="1" applyBorder="1" applyAlignment="1" applyProtection="1">
      <alignment horizontal="center" vertical="center" wrapText="1"/>
      <protection hidden="1"/>
    </xf>
    <xf numFmtId="3" fontId="0" fillId="6" borderId="4" xfId="0" applyNumberFormat="1" applyFill="1" applyBorder="1" applyAlignment="1" applyProtection="1">
      <alignment horizontal="center" vertical="center"/>
      <protection hidden="1"/>
    </xf>
    <xf numFmtId="3" fontId="0" fillId="6" borderId="36"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hidden="1"/>
    </xf>
    <xf numFmtId="4" fontId="0" fillId="6" borderId="19" xfId="0" applyNumberFormat="1" applyFill="1" applyBorder="1" applyAlignment="1" applyProtection="1">
      <alignment horizontal="center" vertical="center"/>
      <protection hidden="1"/>
    </xf>
    <xf numFmtId="4" fontId="2" fillId="14" borderId="41" xfId="0" applyNumberFormat="1" applyFont="1" applyFill="1" applyBorder="1" applyAlignment="1" applyProtection="1">
      <alignment horizontal="center" vertical="center"/>
      <protection hidden="1"/>
    </xf>
    <xf numFmtId="3" fontId="2" fillId="2" borderId="58" xfId="1" applyNumberFormat="1" applyFont="1" applyFill="1" applyBorder="1" applyAlignment="1" applyProtection="1">
      <alignment horizontal="center" vertical="center" wrapText="1"/>
      <protection hidden="1"/>
    </xf>
    <xf numFmtId="166" fontId="2" fillId="2" borderId="58" xfId="1" applyNumberFormat="1" applyFont="1" applyFill="1" applyBorder="1" applyAlignment="1" applyProtection="1">
      <alignment horizontal="center" vertical="center"/>
      <protection hidden="1"/>
    </xf>
    <xf numFmtId="14" fontId="16" fillId="6" borderId="58" xfId="2" applyNumberFormat="1" applyFont="1" applyFill="1" applyBorder="1" applyAlignment="1" applyProtection="1">
      <alignment horizontal="center" vertical="center"/>
      <protection hidden="1"/>
    </xf>
    <xf numFmtId="3" fontId="2" fillId="21" borderId="58" xfId="1" applyNumberFormat="1" applyFont="1" applyFill="1" applyBorder="1" applyAlignment="1" applyProtection="1">
      <alignment horizontal="center" vertical="center" wrapText="1"/>
      <protection hidden="1"/>
    </xf>
    <xf numFmtId="0" fontId="0" fillId="2" borderId="17" xfId="0" applyFill="1" applyBorder="1" applyAlignment="1" applyProtection="1">
      <alignment horizontal="center" vertical="center"/>
      <protection hidden="1"/>
    </xf>
    <xf numFmtId="0" fontId="0" fillId="2" borderId="18" xfId="0" applyFill="1" applyBorder="1" applyAlignment="1" applyProtection="1">
      <alignment horizontal="center" vertical="center"/>
      <protection hidden="1"/>
    </xf>
    <xf numFmtId="9" fontId="0" fillId="2" borderId="79" xfId="2" applyFont="1" applyFill="1" applyBorder="1" applyAlignment="1" applyProtection="1">
      <alignment horizontal="center" vertical="center"/>
      <protection hidden="1"/>
    </xf>
    <xf numFmtId="3" fontId="0" fillId="6" borderId="19" xfId="0" applyNumberFormat="1" applyFill="1" applyBorder="1" applyAlignment="1" applyProtection="1">
      <alignment horizontal="center" vertical="center" wrapText="1"/>
      <protection hidden="1"/>
    </xf>
    <xf numFmtId="1" fontId="0" fillId="2" borderId="19" xfId="0" applyNumberFormat="1" applyFill="1" applyBorder="1" applyAlignment="1" applyProtection="1">
      <alignment horizontal="center" vertical="center" wrapText="1"/>
      <protection hidden="1"/>
    </xf>
    <xf numFmtId="1" fontId="0" fillId="2" borderId="19" xfId="2" applyNumberFormat="1" applyFont="1" applyFill="1" applyBorder="1" applyAlignment="1" applyProtection="1">
      <alignment horizontal="center" vertical="center"/>
      <protection hidden="1"/>
    </xf>
    <xf numFmtId="1" fontId="16" fillId="8" borderId="36" xfId="2" applyNumberFormat="1" applyFont="1" applyFill="1" applyBorder="1" applyAlignment="1" applyProtection="1">
      <alignment horizontal="center" vertical="center"/>
      <protection hidden="1"/>
    </xf>
    <xf numFmtId="14" fontId="16" fillId="6" borderId="36" xfId="2" applyNumberFormat="1" applyFont="1" applyFill="1" applyBorder="1" applyAlignment="1" applyProtection="1">
      <alignment horizontal="center" vertical="center"/>
      <protection hidden="1"/>
    </xf>
    <xf numFmtId="9" fontId="2" fillId="2" borderId="59" xfId="2" applyFont="1" applyFill="1" applyBorder="1" applyAlignment="1" applyProtection="1">
      <alignment horizontal="center" vertical="center"/>
      <protection hidden="1"/>
    </xf>
    <xf numFmtId="3" fontId="2" fillId="7" borderId="61" xfId="2" applyNumberFormat="1" applyFont="1" applyFill="1" applyBorder="1" applyAlignment="1" applyProtection="1">
      <alignment horizontal="center" vertical="center"/>
      <protection locked="0"/>
    </xf>
    <xf numFmtId="0" fontId="0" fillId="1" borderId="58" xfId="0" applyFill="1" applyBorder="1" applyAlignment="1" applyProtection="1">
      <alignment horizontal="center" vertical="center" wrapText="1"/>
      <protection hidden="1"/>
    </xf>
    <xf numFmtId="9" fontId="0" fillId="7" borderId="2" xfId="2" applyFont="1" applyFill="1" applyBorder="1" applyAlignment="1" applyProtection="1">
      <alignment horizontal="center" vertical="center"/>
      <protection locked="0"/>
    </xf>
    <xf numFmtId="3" fontId="0" fillId="7" borderId="56" xfId="2" applyNumberFormat="1" applyFont="1" applyFill="1" applyBorder="1" applyAlignment="1" applyProtection="1">
      <alignment horizontal="center" vertical="center"/>
      <protection locked="0"/>
    </xf>
    <xf numFmtId="2" fontId="0" fillId="7" borderId="1" xfId="2" applyNumberFormat="1" applyFont="1" applyFill="1" applyBorder="1" applyAlignment="1" applyProtection="1">
      <alignment horizontal="center" vertical="center"/>
      <protection locked="0"/>
    </xf>
    <xf numFmtId="3" fontId="0" fillId="7" borderId="57" xfId="2" applyNumberFormat="1" applyFont="1" applyFill="1" applyBorder="1" applyAlignment="1" applyProtection="1">
      <alignment horizontal="center" vertical="center"/>
      <protection locked="0"/>
    </xf>
    <xf numFmtId="2" fontId="0" fillId="7" borderId="58" xfId="2" applyNumberFormat="1" applyFont="1" applyFill="1" applyBorder="1" applyAlignment="1" applyProtection="1">
      <alignment horizontal="center" vertical="center"/>
      <protection locked="0"/>
    </xf>
    <xf numFmtId="165" fontId="0" fillId="3" borderId="1" xfId="0" applyNumberFormat="1" applyFill="1" applyBorder="1" applyAlignment="1" applyProtection="1">
      <alignment horizontal="center" vertical="center" wrapText="1"/>
      <protection locked="0"/>
    </xf>
    <xf numFmtId="14" fontId="0" fillId="1" borderId="1" xfId="0" applyNumberFormat="1"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wrapText="1"/>
      <protection locked="0"/>
    </xf>
    <xf numFmtId="14" fontId="0" fillId="3" borderId="1" xfId="0" applyNumberFormat="1" applyFill="1" applyBorder="1" applyAlignment="1" applyProtection="1">
      <alignment horizontal="center" vertical="center" wrapText="1"/>
      <protection locked="0"/>
    </xf>
    <xf numFmtId="165" fontId="0" fillId="2" borderId="58" xfId="0" applyNumberFormat="1" applyFill="1" applyBorder="1" applyAlignment="1" applyProtection="1">
      <alignment horizontal="center" vertical="center" wrapText="1"/>
      <protection locked="0"/>
    </xf>
    <xf numFmtId="14" fontId="0" fillId="3" borderId="58" xfId="0" applyNumberFormat="1" applyFill="1" applyBorder="1" applyAlignment="1" applyProtection="1">
      <alignment horizontal="center" vertical="center" wrapText="1"/>
      <protection locked="0"/>
    </xf>
    <xf numFmtId="1" fontId="0" fillId="7" borderId="2" xfId="2" applyNumberFormat="1" applyFont="1" applyFill="1" applyBorder="1" applyAlignment="1" applyProtection="1">
      <alignment horizontal="center" vertical="center"/>
      <protection locked="0"/>
    </xf>
    <xf numFmtId="14" fontId="0" fillId="3" borderId="2" xfId="0" applyNumberFormat="1" applyFill="1" applyBorder="1" applyAlignment="1" applyProtection="1">
      <alignment horizontal="center" vertical="center" wrapText="1"/>
      <protection locked="0"/>
    </xf>
    <xf numFmtId="0" fontId="0" fillId="7" borderId="56" xfId="2" applyNumberFormat="1" applyFont="1" applyFill="1" applyBorder="1" applyAlignment="1" applyProtection="1">
      <alignment horizontal="center" vertical="center"/>
      <protection locked="0"/>
    </xf>
    <xf numFmtId="0" fontId="0" fillId="7" borderId="1" xfId="2" applyNumberFormat="1" applyFont="1" applyFill="1" applyBorder="1" applyAlignment="1" applyProtection="1">
      <alignment horizontal="center" vertical="center"/>
      <protection locked="0"/>
    </xf>
    <xf numFmtId="0" fontId="0" fillId="7" borderId="57" xfId="2" applyNumberFormat="1" applyFont="1" applyFill="1" applyBorder="1" applyAlignment="1" applyProtection="1">
      <alignment horizontal="center" vertical="center"/>
      <protection locked="0"/>
    </xf>
    <xf numFmtId="0" fontId="0" fillId="7" borderId="58" xfId="2" applyNumberFormat="1" applyFont="1" applyFill="1" applyBorder="1" applyAlignment="1" applyProtection="1">
      <alignment horizontal="center" vertical="center"/>
      <protection locked="0"/>
    </xf>
    <xf numFmtId="0" fontId="0" fillId="1" borderId="1" xfId="0" applyFill="1" applyBorder="1" applyAlignment="1" applyProtection="1">
      <alignment horizontal="center" vertical="center" wrapText="1"/>
      <protection locked="0"/>
    </xf>
    <xf numFmtId="0" fontId="0" fillId="1" borderId="7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1" fontId="0" fillId="7" borderId="71" xfId="2" applyNumberFormat="1" applyFont="1" applyFill="1" applyBorder="1" applyAlignment="1" applyProtection="1">
      <alignment horizontal="left" vertical="center"/>
      <protection locked="0"/>
    </xf>
    <xf numFmtId="1" fontId="0" fillId="7" borderId="73" xfId="2" applyNumberFormat="1" applyFont="1" applyFill="1" applyBorder="1" applyAlignment="1" applyProtection="1">
      <alignment horizontal="left" vertical="center"/>
      <protection locked="0"/>
    </xf>
    <xf numFmtId="3" fontId="0" fillId="7" borderId="80" xfId="2" applyNumberFormat="1" applyFont="1" applyFill="1" applyBorder="1" applyAlignment="1" applyProtection="1">
      <alignment horizontal="center" vertical="center"/>
      <protection locked="0"/>
    </xf>
    <xf numFmtId="2" fontId="0" fillId="7" borderId="19" xfId="2" applyNumberFormat="1" applyFont="1" applyFill="1" applyBorder="1" applyAlignment="1" applyProtection="1">
      <alignment horizontal="center" vertical="center"/>
      <protection locked="0"/>
    </xf>
    <xf numFmtId="14" fontId="0" fillId="3" borderId="19" xfId="0" applyNumberFormat="1" applyFill="1" applyBorder="1" applyAlignment="1" applyProtection="1">
      <alignment horizontal="center" vertical="center" wrapText="1"/>
      <protection locked="0"/>
    </xf>
    <xf numFmtId="1" fontId="0" fillId="7" borderId="36" xfId="2" applyNumberFormat="1" applyFont="1" applyFill="1" applyBorder="1" applyAlignment="1" applyProtection="1">
      <alignment horizontal="center" vertical="center"/>
      <protection locked="0"/>
    </xf>
    <xf numFmtId="1" fontId="0" fillId="7" borderId="45" xfId="2" applyNumberFormat="1" applyFont="1" applyFill="1" applyBorder="1" applyAlignment="1" applyProtection="1">
      <alignment horizontal="left" vertical="center"/>
      <protection locked="0"/>
    </xf>
    <xf numFmtId="0" fontId="0" fillId="7" borderId="19" xfId="0" applyFill="1" applyBorder="1" applyAlignment="1" applyProtection="1">
      <alignment horizontal="center" vertical="center" wrapText="1"/>
      <protection locked="0"/>
    </xf>
    <xf numFmtId="1" fontId="0" fillId="7" borderId="46" xfId="2" applyNumberFormat="1" applyFont="1" applyFill="1" applyBorder="1" applyAlignment="1" applyProtection="1">
      <alignment horizontal="left" vertical="center"/>
      <protection locked="0"/>
    </xf>
    <xf numFmtId="3" fontId="2" fillId="3" borderId="1" xfId="0" applyNumberFormat="1" applyFont="1" applyFill="1" applyBorder="1" applyAlignment="1" applyProtection="1">
      <alignment horizontal="center" vertical="center"/>
      <protection locked="0"/>
    </xf>
    <xf numFmtId="9" fontId="2" fillId="3" borderId="1" xfId="0" applyNumberFormat="1" applyFont="1" applyFill="1" applyBorder="1" applyAlignment="1" applyProtection="1">
      <alignment horizontal="center" vertical="center"/>
      <protection locked="0"/>
    </xf>
    <xf numFmtId="14" fontId="12" fillId="3" borderId="1" xfId="0" applyNumberFormat="1" applyFont="1" applyFill="1" applyBorder="1" applyAlignment="1" applyProtection="1">
      <alignment horizontal="center" vertical="center"/>
      <protection locked="0"/>
    </xf>
    <xf numFmtId="9" fontId="2" fillId="7" borderId="1" xfId="2" applyFont="1" applyFill="1" applyBorder="1" applyAlignment="1" applyProtection="1">
      <alignment horizontal="center" vertical="center"/>
      <protection locked="0"/>
    </xf>
    <xf numFmtId="1" fontId="3" fillId="7" borderId="3" xfId="0" applyNumberFormat="1" applyFont="1" applyFill="1" applyBorder="1" applyAlignment="1" applyProtection="1">
      <alignment horizontal="center" vertical="center" wrapText="1"/>
      <protection locked="0"/>
    </xf>
    <xf numFmtId="1" fontId="3" fillId="7" borderId="16" xfId="0" applyNumberFormat="1" applyFont="1" applyFill="1" applyBorder="1" applyAlignment="1" applyProtection="1">
      <alignment horizontal="center" vertical="center" wrapText="1"/>
      <protection locked="0"/>
    </xf>
    <xf numFmtId="3" fontId="0" fillId="0" borderId="1" xfId="0" applyNumberFormat="1" applyBorder="1" applyAlignment="1" applyProtection="1">
      <alignment horizontal="center" vertical="center" wrapText="1"/>
      <protection locked="0"/>
    </xf>
    <xf numFmtId="3" fontId="0" fillId="0" borderId="16" xfId="0" applyNumberFormat="1" applyBorder="1" applyAlignment="1" applyProtection="1">
      <alignment horizontal="center" vertical="center" wrapText="1"/>
      <protection locked="0"/>
    </xf>
    <xf numFmtId="3" fontId="0" fillId="0" borderId="2" xfId="0" applyNumberFormat="1" applyBorder="1" applyAlignment="1" applyProtection="1">
      <alignment horizontal="center" vertical="center" wrapText="1"/>
      <protection locked="0"/>
    </xf>
    <xf numFmtId="3" fontId="0" fillId="0" borderId="45" xfId="0" applyNumberFormat="1" applyBorder="1" applyAlignment="1" applyProtection="1">
      <alignment horizontal="center" vertical="center" wrapText="1"/>
      <protection locked="0"/>
    </xf>
    <xf numFmtId="3" fontId="0" fillId="0" borderId="19" xfId="0" applyNumberFormat="1" applyBorder="1" applyAlignment="1" applyProtection="1">
      <alignment horizontal="center" vertical="center" wrapText="1"/>
      <protection locked="0"/>
    </xf>
    <xf numFmtId="3" fontId="0" fillId="0" borderId="20" xfId="0" applyNumberFormat="1" applyBorder="1" applyAlignment="1" applyProtection="1">
      <alignment horizontal="center" vertical="center" wrapText="1"/>
      <protection locked="0"/>
    </xf>
    <xf numFmtId="3" fontId="0" fillId="0" borderId="36" xfId="0" applyNumberFormat="1" applyBorder="1" applyAlignment="1" applyProtection="1">
      <alignment horizontal="center" vertical="center" wrapText="1"/>
      <protection locked="0"/>
    </xf>
    <xf numFmtId="3" fontId="0" fillId="0" borderId="46" xfId="0" applyNumberFormat="1" applyBorder="1" applyAlignment="1" applyProtection="1">
      <alignment horizontal="center" vertical="center" wrapText="1"/>
      <protection locked="0"/>
    </xf>
    <xf numFmtId="9" fontId="0" fillId="7" borderId="60" xfId="2" applyFont="1" applyFill="1" applyBorder="1" applyAlignment="1" applyProtection="1">
      <alignment horizontal="center" vertical="center"/>
      <protection locked="0"/>
    </xf>
    <xf numFmtId="0" fontId="0" fillId="4" borderId="0" xfId="0" applyFill="1" applyAlignment="1">
      <alignment vertical="top"/>
    </xf>
    <xf numFmtId="3" fontId="0" fillId="2" borderId="1" xfId="2" applyNumberFormat="1" applyFont="1" applyFill="1" applyBorder="1" applyAlignment="1" applyProtection="1">
      <alignment horizontal="center" vertical="center"/>
      <protection hidden="1"/>
    </xf>
    <xf numFmtId="3" fontId="0" fillId="2" borderId="58" xfId="2" applyNumberFormat="1" applyFont="1" applyFill="1" applyBorder="1" applyAlignment="1" applyProtection="1">
      <alignment horizontal="center" vertical="center"/>
      <protection hidden="1"/>
    </xf>
    <xf numFmtId="3" fontId="0" fillId="7" borderId="2" xfId="2" applyNumberFormat="1" applyFont="1" applyFill="1" applyBorder="1" applyAlignment="1" applyProtection="1">
      <alignment horizontal="center" vertical="center"/>
      <protection locked="0"/>
    </xf>
    <xf numFmtId="3" fontId="0" fillId="7" borderId="59" xfId="2" applyNumberFormat="1" applyFont="1" applyFill="1" applyBorder="1" applyAlignment="1" applyProtection="1">
      <alignment horizontal="center" vertical="center"/>
      <protection locked="0"/>
    </xf>
    <xf numFmtId="3" fontId="16" fillId="7" borderId="2" xfId="2" applyNumberFormat="1" applyFont="1" applyFill="1" applyBorder="1" applyAlignment="1" applyProtection="1">
      <alignment horizontal="center" vertical="center"/>
      <protection hidden="1"/>
    </xf>
    <xf numFmtId="3" fontId="16" fillId="7" borderId="59" xfId="2" applyNumberFormat="1" applyFont="1" applyFill="1" applyBorder="1" applyAlignment="1" applyProtection="1">
      <alignment horizontal="center" vertical="center"/>
      <protection hidden="1"/>
    </xf>
    <xf numFmtId="3" fontId="0" fillId="2" borderId="19" xfId="1" applyNumberFormat="1" applyFont="1" applyFill="1" applyBorder="1" applyAlignment="1" applyProtection="1">
      <alignment horizontal="center" vertical="center" wrapText="1"/>
      <protection hidden="1"/>
    </xf>
    <xf numFmtId="165" fontId="33" fillId="2" borderId="58" xfId="2" applyNumberFormat="1" applyFont="1" applyFill="1" applyBorder="1" applyAlignment="1" applyProtection="1">
      <alignment horizontal="center" vertical="center"/>
      <protection hidden="1"/>
    </xf>
    <xf numFmtId="165" fontId="16" fillId="7" borderId="58" xfId="2" applyNumberFormat="1" applyFont="1" applyFill="1" applyBorder="1" applyAlignment="1" applyProtection="1">
      <alignment horizontal="center" vertical="center"/>
      <protection hidden="1"/>
    </xf>
    <xf numFmtId="0" fontId="0" fillId="21" borderId="77" xfId="0" applyFill="1" applyBorder="1" applyAlignment="1" applyProtection="1">
      <alignment horizontal="center" vertical="center" wrapText="1"/>
      <protection hidden="1"/>
    </xf>
    <xf numFmtId="14" fontId="16" fillId="6" borderId="19" xfId="2" applyNumberFormat="1" applyFont="1" applyFill="1" applyBorder="1" applyAlignment="1" applyProtection="1">
      <alignment horizontal="center" vertical="center"/>
      <protection hidden="1"/>
    </xf>
    <xf numFmtId="3" fontId="0" fillId="6" borderId="1" xfId="0" applyNumberFormat="1" applyFill="1" applyBorder="1" applyAlignment="1" applyProtection="1">
      <alignment horizontal="center" vertical="center"/>
      <protection hidden="1"/>
    </xf>
    <xf numFmtId="3" fontId="0" fillId="6" borderId="58" xfId="0" applyNumberFormat="1" applyFill="1" applyBorder="1" applyAlignment="1" applyProtection="1">
      <alignment horizontal="center" vertical="center"/>
      <protection hidden="1"/>
    </xf>
    <xf numFmtId="3" fontId="16" fillId="6" borderId="2" xfId="2" applyNumberFormat="1" applyFont="1" applyFill="1" applyBorder="1" applyAlignment="1" applyProtection="1">
      <alignment horizontal="center" vertical="center"/>
      <protection locked="0"/>
    </xf>
    <xf numFmtId="3" fontId="16" fillId="6" borderId="59" xfId="2" applyNumberFormat="1" applyFont="1" applyFill="1" applyBorder="1" applyAlignment="1" applyProtection="1">
      <alignment horizontal="center" vertical="center"/>
      <protection locked="0"/>
    </xf>
    <xf numFmtId="3" fontId="16" fillId="6" borderId="2" xfId="2" applyNumberFormat="1" applyFont="1" applyFill="1" applyBorder="1" applyAlignment="1" applyProtection="1">
      <alignment horizontal="center" vertical="center"/>
      <protection hidden="1"/>
    </xf>
    <xf numFmtId="3" fontId="16" fillId="6" borderId="19" xfId="2" applyNumberFormat="1" applyFont="1" applyFill="1" applyBorder="1" applyAlignment="1" applyProtection="1">
      <alignment horizontal="center" vertical="center"/>
      <protection hidden="1"/>
    </xf>
    <xf numFmtId="3" fontId="0" fillId="6" borderId="19" xfId="0" applyNumberFormat="1" applyFill="1" applyBorder="1" applyAlignment="1" applyProtection="1">
      <alignment horizontal="center" vertical="center"/>
      <protection hidden="1"/>
    </xf>
    <xf numFmtId="0" fontId="34" fillId="5" borderId="0" xfId="0" applyFont="1" applyFill="1" applyAlignment="1">
      <alignment horizontal="left" vertical="center"/>
    </xf>
    <xf numFmtId="0" fontId="2" fillId="2" borderId="0" xfId="0" applyFont="1" applyFill="1" applyAlignment="1" applyProtection="1">
      <alignment vertical="center" wrapText="1"/>
      <protection hidden="1"/>
    </xf>
    <xf numFmtId="4" fontId="0" fillId="15" borderId="10" xfId="0" applyNumberForma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hidden="1"/>
    </xf>
    <xf numFmtId="3" fontId="2" fillId="2" borderId="16" xfId="0" applyNumberFormat="1" applyFont="1" applyFill="1" applyBorder="1" applyAlignment="1" applyProtection="1">
      <alignment horizontal="center" vertical="center" wrapText="1"/>
      <protection hidden="1"/>
    </xf>
    <xf numFmtId="3" fontId="2" fillId="2" borderId="7" xfId="0" applyNumberFormat="1" applyFont="1" applyFill="1" applyBorder="1" applyAlignment="1" applyProtection="1">
      <alignment horizontal="center" vertical="center" wrapText="1"/>
      <protection hidden="1"/>
    </xf>
    <xf numFmtId="3" fontId="0" fillId="7" borderId="82" xfId="2" applyNumberFormat="1" applyFont="1" applyFill="1" applyBorder="1" applyAlignment="1" applyProtection="1">
      <alignment horizontal="center" vertical="center"/>
      <protection locked="0"/>
    </xf>
    <xf numFmtId="3" fontId="2" fillId="1" borderId="41" xfId="0" applyNumberFormat="1" applyFont="1" applyFill="1" applyBorder="1" applyAlignment="1" applyProtection="1">
      <alignment horizontal="center" vertical="center" wrapText="1"/>
      <protection hidden="1"/>
    </xf>
    <xf numFmtId="9" fontId="2" fillId="8" borderId="75" xfId="2" applyFont="1" applyFill="1" applyBorder="1" applyAlignment="1" applyProtection="1">
      <alignment horizontal="center" vertical="center"/>
      <protection hidden="1"/>
    </xf>
    <xf numFmtId="3" fontId="2" fillId="7" borderId="1" xfId="0" applyNumberFormat="1" applyFont="1" applyFill="1" applyBorder="1" applyAlignment="1" applyProtection="1">
      <alignment horizontal="center" vertical="center"/>
      <protection locked="0"/>
    </xf>
    <xf numFmtId="167" fontId="2" fillId="3" borderId="1" xfId="0" applyNumberFormat="1" applyFont="1" applyFill="1" applyBorder="1" applyAlignment="1" applyProtection="1">
      <alignment horizontal="center" vertical="center"/>
      <protection locked="0"/>
    </xf>
    <xf numFmtId="0" fontId="0" fillId="7" borderId="58" xfId="0" applyFill="1" applyBorder="1" applyAlignment="1" applyProtection="1">
      <alignment horizontal="center" vertical="center" wrapText="1"/>
      <protection locked="0"/>
    </xf>
    <xf numFmtId="165" fontId="0" fillId="7" borderId="1" xfId="0" applyNumberFormat="1" applyFill="1" applyBorder="1" applyAlignment="1" applyProtection="1">
      <alignment horizontal="center" vertical="center" wrapText="1"/>
      <protection locked="0"/>
    </xf>
    <xf numFmtId="165" fontId="0" fillId="7" borderId="58" xfId="0" applyNumberFormat="1" applyFill="1" applyBorder="1" applyAlignment="1" applyProtection="1">
      <alignment horizontal="center" vertical="center" wrapText="1"/>
      <protection locked="0"/>
    </xf>
    <xf numFmtId="3" fontId="2" fillId="6" borderId="1" xfId="0" applyNumberFormat="1" applyFont="1" applyFill="1" applyBorder="1" applyAlignment="1" applyProtection="1">
      <alignment horizontal="center" vertical="center"/>
      <protection locked="0"/>
    </xf>
    <xf numFmtId="3" fontId="2" fillId="6" borderId="1" xfId="2" applyNumberFormat="1" applyFont="1" applyFill="1" applyBorder="1" applyAlignment="1" applyProtection="1">
      <alignment horizontal="center" vertical="center"/>
      <protection locked="0"/>
    </xf>
    <xf numFmtId="0" fontId="8" fillId="4" borderId="21" xfId="0" applyFont="1" applyFill="1" applyBorder="1" applyAlignment="1" applyProtection="1">
      <alignment horizontal="left" vertical="center"/>
      <protection locked="0"/>
    </xf>
    <xf numFmtId="0" fontId="0" fillId="4" borderId="22" xfId="0" applyFill="1" applyBorder="1" applyAlignment="1" applyProtection="1">
      <alignment vertical="center"/>
      <protection locked="0"/>
    </xf>
    <xf numFmtId="0" fontId="2" fillId="4" borderId="22" xfId="0" applyFont="1" applyFill="1" applyBorder="1" applyAlignment="1" applyProtection="1">
      <alignment horizontal="right" vertical="center"/>
      <protection locked="0"/>
    </xf>
    <xf numFmtId="0" fontId="8" fillId="4" borderId="24" xfId="0" applyFont="1" applyFill="1" applyBorder="1" applyAlignment="1" applyProtection="1">
      <alignment horizontal="left" vertical="center"/>
      <protection locked="0"/>
    </xf>
    <xf numFmtId="0" fontId="0" fillId="4" borderId="0" xfId="0" applyFill="1" applyAlignment="1" applyProtection="1">
      <alignment vertical="center"/>
      <protection locked="0"/>
    </xf>
    <xf numFmtId="0" fontId="2" fillId="4" borderId="0" xfId="0" applyFont="1" applyFill="1" applyAlignment="1" applyProtection="1">
      <alignment horizontal="right" vertical="center"/>
      <protection locked="0"/>
    </xf>
    <xf numFmtId="0" fontId="2" fillId="4" borderId="0" xfId="0" applyFont="1" applyFill="1" applyAlignment="1" applyProtection="1">
      <alignment vertical="center"/>
      <protection locked="0"/>
    </xf>
    <xf numFmtId="0" fontId="0" fillId="4" borderId="25" xfId="0" applyFill="1" applyBorder="1" applyAlignment="1" applyProtection="1">
      <alignment vertical="center"/>
      <protection locked="0"/>
    </xf>
    <xf numFmtId="0" fontId="2" fillId="4" borderId="43" xfId="0" applyFont="1" applyFill="1" applyBorder="1" applyAlignment="1" applyProtection="1">
      <alignment horizontal="left" vertical="center"/>
      <protection locked="0"/>
    </xf>
    <xf numFmtId="0" fontId="0" fillId="4" borderId="0" xfId="0" applyFill="1" applyAlignment="1" applyProtection="1">
      <alignment horizontal="center" vertical="center"/>
      <protection locked="0"/>
    </xf>
    <xf numFmtId="0" fontId="2" fillId="4" borderId="0" xfId="0" applyFont="1" applyFill="1" applyAlignment="1" applyProtection="1">
      <alignment vertical="center" wrapText="1"/>
      <protection locked="0"/>
    </xf>
    <xf numFmtId="0" fontId="2" fillId="4" borderId="25" xfId="0" applyFont="1" applyFill="1" applyBorder="1" applyAlignment="1" applyProtection="1">
      <alignment vertical="center"/>
      <protection locked="0"/>
    </xf>
    <xf numFmtId="0" fontId="2" fillId="4" borderId="24" xfId="0" applyFont="1" applyFill="1" applyBorder="1" applyAlignment="1" applyProtection="1">
      <alignment horizontal="left" vertical="center"/>
      <protection locked="0"/>
    </xf>
    <xf numFmtId="0" fontId="2" fillId="0" borderId="24" xfId="0" applyFont="1" applyBorder="1" applyAlignment="1" applyProtection="1">
      <alignment vertical="center"/>
      <protection locked="0"/>
    </xf>
    <xf numFmtId="0" fontId="2" fillId="4" borderId="12" xfId="0"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167" fontId="2" fillId="2" borderId="1" xfId="0" applyNumberFormat="1" applyFont="1" applyFill="1" applyBorder="1" applyAlignment="1" applyProtection="1">
      <alignment horizontal="center" vertical="center"/>
      <protection locked="0"/>
    </xf>
    <xf numFmtId="1" fontId="2" fillId="2" borderId="1" xfId="0" applyNumberFormat="1" applyFont="1" applyFill="1" applyBorder="1" applyAlignment="1" applyProtection="1">
      <alignment horizontal="center" vertical="center"/>
      <protection locked="0"/>
    </xf>
    <xf numFmtId="0" fontId="2" fillId="4" borderId="24" xfId="0" applyFont="1" applyFill="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 fillId="4" borderId="24" xfId="0" applyFont="1" applyFill="1" applyBorder="1" applyAlignment="1" applyProtection="1">
      <alignment vertical="center" wrapText="1"/>
      <protection locked="0"/>
    </xf>
    <xf numFmtId="165" fontId="2" fillId="4" borderId="12" xfId="0" applyNumberFormat="1" applyFont="1" applyFill="1" applyBorder="1" applyAlignment="1" applyProtection="1">
      <alignment horizontal="center" vertical="center"/>
      <protection locked="0"/>
    </xf>
    <xf numFmtId="165" fontId="2" fillId="4" borderId="44" xfId="0" applyNumberFormat="1" applyFont="1" applyFill="1" applyBorder="1" applyAlignment="1" applyProtection="1">
      <alignment horizontal="center" vertical="center"/>
      <protection locked="0"/>
    </xf>
    <xf numFmtId="0" fontId="2" fillId="4" borderId="0" xfId="0" applyFont="1" applyFill="1" applyAlignment="1" applyProtection="1">
      <alignment horizontal="left" vertical="center"/>
      <protection locked="0"/>
    </xf>
    <xf numFmtId="165" fontId="2" fillId="2" borderId="1" xfId="0" applyNumberFormat="1" applyFont="1" applyFill="1" applyBorder="1" applyAlignment="1" applyProtection="1">
      <alignment horizontal="center" vertical="center"/>
      <protection locked="0"/>
    </xf>
    <xf numFmtId="0" fontId="2" fillId="4" borderId="24" xfId="0"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protection locked="0"/>
    </xf>
    <xf numFmtId="9" fontId="2" fillId="2" borderId="1" xfId="2" applyFont="1" applyFill="1" applyBorder="1" applyAlignment="1" applyProtection="1">
      <alignment horizontal="center" vertical="center"/>
      <protection locked="0"/>
    </xf>
    <xf numFmtId="9" fontId="2" fillId="4" borderId="5" xfId="2" applyFont="1" applyFill="1" applyBorder="1" applyAlignment="1" applyProtection="1">
      <alignment horizontal="center" vertical="center"/>
      <protection locked="0"/>
    </xf>
    <xf numFmtId="9" fontId="2" fillId="4" borderId="0" xfId="2" applyFont="1" applyFill="1" applyBorder="1" applyAlignment="1" applyProtection="1">
      <alignment horizontal="center" vertical="center"/>
      <protection locked="0"/>
    </xf>
    <xf numFmtId="9" fontId="2" fillId="4" borderId="0" xfId="2" applyFont="1" applyFill="1" applyBorder="1" applyAlignment="1" applyProtection="1">
      <alignment horizontal="left" vertical="center"/>
      <protection locked="0"/>
    </xf>
    <xf numFmtId="0" fontId="2" fillId="4" borderId="0" xfId="0" applyFont="1" applyFill="1" applyAlignment="1" applyProtection="1">
      <alignment horizontal="center" vertical="center" wrapText="1"/>
      <protection locked="0"/>
    </xf>
    <xf numFmtId="0" fontId="2" fillId="4" borderId="26" xfId="0" applyFont="1" applyFill="1" applyBorder="1" applyAlignment="1" applyProtection="1">
      <alignment horizontal="right" vertical="center"/>
      <protection locked="0"/>
    </xf>
    <xf numFmtId="0" fontId="2" fillId="4" borderId="27" xfId="0" applyFont="1" applyFill="1" applyBorder="1" applyAlignment="1" applyProtection="1">
      <alignment vertical="center"/>
      <protection locked="0"/>
    </xf>
    <xf numFmtId="0" fontId="2" fillId="4" borderId="28" xfId="0" applyFont="1" applyFill="1" applyBorder="1" applyAlignment="1" applyProtection="1">
      <alignment vertical="center"/>
      <protection locked="0"/>
    </xf>
    <xf numFmtId="9" fontId="2" fillId="6" borderId="1" xfId="0" applyNumberFormat="1" applyFont="1" applyFill="1" applyBorder="1" applyAlignment="1" applyProtection="1">
      <alignment horizontal="center" vertical="center"/>
      <protection locked="0"/>
    </xf>
    <xf numFmtId="0" fontId="0" fillId="24" borderId="2" xfId="0" applyFill="1" applyBorder="1" applyAlignment="1" applyProtection="1">
      <alignment horizontal="center" vertical="center" wrapText="1"/>
      <protection hidden="1"/>
    </xf>
    <xf numFmtId="169" fontId="35" fillId="24" borderId="2" xfId="0" applyNumberFormat="1" applyFont="1" applyFill="1" applyBorder="1" applyAlignment="1" applyProtection="1">
      <alignment horizontal="center" vertical="center" wrapText="1"/>
      <protection hidden="1"/>
    </xf>
    <xf numFmtId="1" fontId="16" fillId="6" borderId="55" xfId="2" applyNumberFormat="1" applyFont="1" applyFill="1" applyBorder="1" applyAlignment="1" applyProtection="1">
      <alignment horizontal="center" vertical="center"/>
      <protection hidden="1"/>
    </xf>
    <xf numFmtId="1" fontId="16" fillId="6" borderId="2" xfId="2" applyNumberFormat="1" applyFont="1" applyFill="1" applyBorder="1" applyAlignment="1" applyProtection="1">
      <alignment horizontal="center" vertical="center"/>
      <protection hidden="1"/>
    </xf>
    <xf numFmtId="1" fontId="16" fillId="6" borderId="60" xfId="2" applyNumberFormat="1" applyFont="1" applyFill="1" applyBorder="1" applyAlignment="1" applyProtection="1">
      <alignment horizontal="center" vertical="center"/>
      <protection hidden="1"/>
    </xf>
    <xf numFmtId="169" fontId="35" fillId="24" borderId="55" xfId="0" applyNumberFormat="1" applyFont="1" applyFill="1" applyBorder="1" applyAlignment="1" applyProtection="1">
      <alignment horizontal="center" vertical="center" wrapText="1"/>
      <protection hidden="1"/>
    </xf>
    <xf numFmtId="14" fontId="0" fillId="6" borderId="2" xfId="0" applyNumberFormat="1" applyFill="1" applyBorder="1" applyAlignment="1" applyProtection="1">
      <alignment horizontal="center" vertical="center" wrapText="1"/>
      <protection locked="0" hidden="1"/>
    </xf>
    <xf numFmtId="0" fontId="0" fillId="24" borderId="1" xfId="0" applyFill="1" applyBorder="1" applyAlignment="1" applyProtection="1">
      <alignment horizontal="center" vertical="center" wrapText="1"/>
      <protection hidden="1"/>
    </xf>
    <xf numFmtId="1" fontId="16" fillId="6" borderId="1" xfId="2" applyNumberFormat="1" applyFont="1" applyFill="1" applyBorder="1" applyAlignment="1" applyProtection="1">
      <alignment horizontal="center" vertical="center"/>
      <protection hidden="1"/>
    </xf>
    <xf numFmtId="1" fontId="16" fillId="6" borderId="58" xfId="2" applyNumberFormat="1" applyFont="1" applyFill="1" applyBorder="1" applyAlignment="1" applyProtection="1">
      <alignment horizontal="center" vertical="center"/>
      <protection hidden="1"/>
    </xf>
    <xf numFmtId="14" fontId="0" fillId="6" borderId="2" xfId="0" applyNumberFormat="1" applyFill="1" applyBorder="1" applyAlignment="1" applyProtection="1">
      <alignment horizontal="center" vertical="center" wrapText="1"/>
      <protection locked="0"/>
    </xf>
    <xf numFmtId="169" fontId="35" fillId="24" borderId="12" xfId="0" applyNumberFormat="1" applyFont="1" applyFill="1" applyBorder="1" applyAlignment="1" applyProtection="1">
      <alignment horizontal="center" vertical="center" wrapText="1"/>
      <protection hidden="1"/>
    </xf>
    <xf numFmtId="14" fontId="16" fillId="6" borderId="2" xfId="2" applyNumberFormat="1" applyFont="1" applyFill="1" applyBorder="1" applyAlignment="1" applyProtection="1">
      <alignment horizontal="center" vertical="center"/>
      <protection locked="0"/>
    </xf>
    <xf numFmtId="169" fontId="35" fillId="24" borderId="45" xfId="0" applyNumberFormat="1" applyFont="1" applyFill="1" applyBorder="1" applyAlignment="1" applyProtection="1">
      <alignment horizontal="center" vertical="center" wrapText="1"/>
      <protection hidden="1"/>
    </xf>
    <xf numFmtId="1" fontId="16" fillId="6" borderId="12" xfId="2" applyNumberFormat="1" applyFont="1" applyFill="1" applyBorder="1" applyAlignment="1" applyProtection="1">
      <alignment horizontal="center" vertical="center"/>
      <protection hidden="1"/>
    </xf>
    <xf numFmtId="1" fontId="16" fillId="6" borderId="19" xfId="2" applyNumberFormat="1" applyFont="1" applyFill="1" applyBorder="1" applyAlignment="1" applyProtection="1">
      <alignment horizontal="center" vertical="center"/>
      <protection hidden="1"/>
    </xf>
    <xf numFmtId="165" fontId="2" fillId="2" borderId="58" xfId="0" applyNumberFormat="1" applyFont="1" applyFill="1" applyBorder="1" applyAlignment="1" applyProtection="1">
      <alignment horizontal="center" vertical="center" wrapText="1"/>
      <protection locked="0"/>
    </xf>
    <xf numFmtId="3" fontId="2" fillId="1" borderId="1" xfId="0" applyNumberFormat="1" applyFont="1" applyFill="1" applyBorder="1" applyAlignment="1" applyProtection="1">
      <alignment horizontal="center" vertical="center" wrapText="1"/>
      <protection hidden="1"/>
    </xf>
    <xf numFmtId="1" fontId="16" fillId="6" borderId="86" xfId="2" applyNumberFormat="1" applyFont="1" applyFill="1" applyBorder="1" applyAlignment="1" applyProtection="1">
      <alignment horizontal="center" vertical="center"/>
      <protection hidden="1"/>
    </xf>
    <xf numFmtId="1" fontId="16" fillId="6" borderId="16" xfId="2" applyNumberFormat="1" applyFont="1" applyFill="1" applyBorder="1" applyAlignment="1" applyProtection="1">
      <alignment horizontal="center" vertical="center"/>
      <protection hidden="1"/>
    </xf>
    <xf numFmtId="1" fontId="16" fillId="6" borderId="20" xfId="2" applyNumberFormat="1" applyFont="1" applyFill="1" applyBorder="1" applyAlignment="1" applyProtection="1">
      <alignment horizontal="center" vertical="center"/>
      <protection hidden="1"/>
    </xf>
    <xf numFmtId="0" fontId="2" fillId="5" borderId="0" xfId="0" applyFont="1" applyFill="1" applyAlignment="1" applyProtection="1">
      <alignment vertical="center"/>
      <protection hidden="1"/>
    </xf>
    <xf numFmtId="0" fontId="6" fillId="4" borderId="9" xfId="0" applyFont="1" applyFill="1" applyBorder="1" applyAlignment="1">
      <alignment horizontal="center" vertical="center"/>
    </xf>
    <xf numFmtId="0" fontId="6" fillId="3" borderId="1" xfId="0" applyFont="1" applyFill="1" applyBorder="1" applyAlignment="1" applyProtection="1">
      <alignment horizontal="center" vertical="center"/>
      <protection locked="0"/>
    </xf>
    <xf numFmtId="0" fontId="2" fillId="4" borderId="22" xfId="0" applyFont="1" applyFill="1" applyBorder="1" applyAlignment="1" applyProtection="1">
      <alignment vertical="center" wrapText="1"/>
      <protection locked="0"/>
    </xf>
    <xf numFmtId="0" fontId="0" fillId="24" borderId="33" xfId="0" applyFill="1" applyBorder="1" applyAlignment="1" applyProtection="1">
      <alignment horizontal="center" vertical="center"/>
      <protection hidden="1"/>
    </xf>
    <xf numFmtId="3" fontId="2" fillId="1" borderId="87" xfId="0" applyNumberFormat="1" applyFont="1" applyFill="1" applyBorder="1" applyAlignment="1" applyProtection="1">
      <alignment horizontal="center" vertical="center" wrapText="1"/>
      <protection hidden="1"/>
    </xf>
    <xf numFmtId="3" fontId="0" fillId="7" borderId="62" xfId="2" applyNumberFormat="1" applyFont="1" applyFill="1" applyBorder="1" applyAlignment="1" applyProtection="1">
      <alignment horizontal="center" vertical="center"/>
      <protection locked="0"/>
    </xf>
    <xf numFmtId="165" fontId="0" fillId="7" borderId="17" xfId="2" applyNumberFormat="1" applyFont="1" applyFill="1" applyBorder="1" applyAlignment="1" applyProtection="1">
      <alignment horizontal="center" vertical="center"/>
      <protection locked="0"/>
    </xf>
    <xf numFmtId="165" fontId="0" fillId="7" borderId="18" xfId="2" applyNumberFormat="1" applyFont="1" applyFill="1" applyBorder="1" applyAlignment="1" applyProtection="1">
      <alignment horizontal="center" vertical="center"/>
      <protection locked="0"/>
    </xf>
    <xf numFmtId="1" fontId="16" fillId="6" borderId="79" xfId="2" applyNumberFormat="1" applyFont="1" applyFill="1" applyBorder="1" applyAlignment="1" applyProtection="1">
      <alignment horizontal="center" vertical="center"/>
      <protection hidden="1"/>
    </xf>
    <xf numFmtId="0" fontId="2" fillId="4" borderId="83" xfId="0" applyFont="1" applyFill="1" applyBorder="1" applyAlignment="1" applyProtection="1">
      <alignment vertical="top" wrapText="1"/>
      <protection locked="0"/>
    </xf>
    <xf numFmtId="0" fontId="2" fillId="4" borderId="0" xfId="0" applyFont="1" applyFill="1" applyAlignment="1" applyProtection="1">
      <alignment vertical="top" wrapText="1"/>
      <protection locked="0"/>
    </xf>
    <xf numFmtId="0" fontId="0" fillId="3" borderId="17" xfId="0" applyFill="1" applyBorder="1" applyAlignment="1" applyProtection="1">
      <alignment horizontal="center" vertical="center" wrapText="1"/>
      <protection locked="0" hidden="1"/>
    </xf>
    <xf numFmtId="0" fontId="5" fillId="4" borderId="24" xfId="0" applyFont="1" applyFill="1" applyBorder="1" applyAlignment="1">
      <alignment horizontal="left"/>
    </xf>
    <xf numFmtId="0" fontId="5" fillId="4" borderId="0" xfId="0" applyFont="1" applyFill="1" applyAlignment="1">
      <alignment horizontal="left"/>
    </xf>
    <xf numFmtId="0" fontId="5" fillId="4" borderId="25" xfId="0" applyFont="1" applyFill="1" applyBorder="1" applyAlignment="1">
      <alignment horizontal="left"/>
    </xf>
    <xf numFmtId="0" fontId="3" fillId="3" borderId="2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5" xfId="0" applyFont="1" applyFill="1" applyBorder="1" applyAlignment="1">
      <alignment horizontal="left" vertical="center" wrapText="1"/>
    </xf>
    <xf numFmtId="0" fontId="3" fillId="17" borderId="24" xfId="0" applyFont="1" applyFill="1" applyBorder="1" applyAlignment="1">
      <alignment horizontal="left" vertical="center" wrapText="1"/>
    </xf>
    <xf numFmtId="0" fontId="3" fillId="17" borderId="0" xfId="0" applyFont="1" applyFill="1" applyAlignment="1">
      <alignment horizontal="left" vertical="center" wrapText="1"/>
    </xf>
    <xf numFmtId="0" fontId="3" fillId="17" borderId="25"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10" borderId="0" xfId="0" applyFont="1" applyFill="1" applyAlignment="1">
      <alignment horizontal="left" vertical="center" wrapText="1"/>
    </xf>
    <xf numFmtId="0" fontId="3" fillId="10" borderId="25"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0" xfId="0" applyFont="1" applyFill="1" applyAlignment="1">
      <alignment horizontal="left" vertical="center" wrapText="1"/>
    </xf>
    <xf numFmtId="0" fontId="3" fillId="12" borderId="25"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0" xfId="0" applyFont="1" applyFill="1" applyAlignment="1">
      <alignment horizontal="left" vertical="center" wrapText="1"/>
    </xf>
    <xf numFmtId="0" fontId="3" fillId="9" borderId="25"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11" borderId="0" xfId="0" applyFont="1" applyFill="1" applyAlignment="1">
      <alignment horizontal="left" vertical="center" wrapText="1"/>
    </xf>
    <xf numFmtId="0" fontId="3" fillId="11" borderId="25" xfId="0" applyFont="1" applyFill="1" applyBorder="1" applyAlignment="1">
      <alignment horizontal="left" vertical="center" wrapText="1"/>
    </xf>
    <xf numFmtId="0" fontId="3" fillId="16" borderId="24" xfId="0" applyFont="1" applyFill="1" applyBorder="1" applyAlignment="1">
      <alignment horizontal="left" vertical="center" wrapText="1"/>
    </xf>
    <xf numFmtId="0" fontId="3" fillId="16" borderId="0" xfId="0" applyFont="1" applyFill="1" applyAlignment="1">
      <alignment horizontal="left" vertical="center" wrapText="1"/>
    </xf>
    <xf numFmtId="0" fontId="3" fillId="16" borderId="25" xfId="0" applyFont="1" applyFill="1" applyBorder="1" applyAlignment="1">
      <alignment horizontal="left" vertical="center" wrapText="1"/>
    </xf>
    <xf numFmtId="0" fontId="3" fillId="13" borderId="24" xfId="0" applyFont="1" applyFill="1" applyBorder="1" applyAlignment="1">
      <alignment horizontal="left" vertical="center"/>
    </xf>
    <xf numFmtId="0" fontId="3" fillId="13" borderId="0" xfId="0" applyFont="1" applyFill="1" applyAlignment="1">
      <alignment horizontal="left" vertical="center"/>
    </xf>
    <xf numFmtId="0" fontId="3" fillId="13" borderId="25" xfId="0" applyFont="1" applyFill="1" applyBorder="1" applyAlignment="1">
      <alignment horizontal="left" vertical="center"/>
    </xf>
    <xf numFmtId="0" fontId="3" fillId="18" borderId="24" xfId="0" applyFont="1" applyFill="1" applyBorder="1" applyAlignment="1">
      <alignment horizontal="left" vertical="center" wrapText="1"/>
    </xf>
    <xf numFmtId="0" fontId="3" fillId="18" borderId="0" xfId="0" applyFont="1" applyFill="1" applyAlignment="1">
      <alignment horizontal="left" vertical="center" wrapText="1"/>
    </xf>
    <xf numFmtId="0" fontId="3" fillId="18" borderId="25" xfId="0" applyFont="1" applyFill="1" applyBorder="1" applyAlignment="1">
      <alignment horizontal="left" vertical="center" wrapText="1"/>
    </xf>
    <xf numFmtId="0" fontId="2" fillId="5" borderId="0" xfId="0" applyFont="1" applyFill="1" applyAlignment="1">
      <alignment horizontal="center" wrapText="1"/>
    </xf>
    <xf numFmtId="0" fontId="15" fillId="5" borderId="0" xfId="0" applyFont="1" applyFill="1" applyAlignment="1">
      <alignment horizontal="center" vertical="top" wrapText="1"/>
    </xf>
    <xf numFmtId="0" fontId="2" fillId="5" borderId="0" xfId="0" applyFont="1" applyFill="1" applyAlignment="1">
      <alignment horizontal="center" vertical="top" wrapText="1"/>
    </xf>
    <xf numFmtId="0" fontId="3" fillId="4" borderId="24" xfId="0" applyFont="1" applyFill="1" applyBorder="1" applyAlignment="1">
      <alignment horizontal="left" vertical="center" wrapText="1" indent="1"/>
    </xf>
    <xf numFmtId="0" fontId="3" fillId="4" borderId="0" xfId="0" applyFont="1" applyFill="1" applyAlignment="1">
      <alignment horizontal="left" vertical="center" wrapText="1" indent="1"/>
    </xf>
    <xf numFmtId="0" fontId="3" fillId="4" borderId="25" xfId="0" applyFont="1" applyFill="1" applyBorder="1" applyAlignment="1">
      <alignment horizontal="left" vertical="center" wrapText="1" indent="1"/>
    </xf>
    <xf numFmtId="0" fontId="5" fillId="5" borderId="42" xfId="0" applyFont="1" applyFill="1" applyBorder="1" applyAlignment="1">
      <alignment horizontal="center" vertical="center"/>
    </xf>
    <xf numFmtId="9" fontId="3" fillId="4" borderId="0" xfId="2" applyFont="1" applyFill="1" applyBorder="1" applyAlignment="1">
      <alignment horizontal="center" vertical="center" wrapText="1"/>
    </xf>
    <xf numFmtId="9" fontId="6" fillId="4" borderId="21" xfId="2" applyFont="1" applyFill="1" applyBorder="1" applyAlignment="1">
      <alignment horizontal="center" vertical="center" wrapText="1"/>
    </xf>
    <xf numFmtId="9" fontId="6" fillId="4" borderId="23" xfId="2" applyFont="1" applyFill="1" applyBorder="1" applyAlignment="1">
      <alignment horizontal="center" vertical="center" wrapText="1"/>
    </xf>
    <xf numFmtId="167" fontId="5" fillId="4" borderId="7" xfId="2" applyNumberFormat="1" applyFont="1" applyFill="1" applyBorder="1" applyAlignment="1" applyProtection="1">
      <alignment horizontal="center" vertical="center"/>
      <protection hidden="1"/>
    </xf>
    <xf numFmtId="167" fontId="5" fillId="4" borderId="47" xfId="2" applyNumberFormat="1" applyFont="1" applyFill="1" applyBorder="1" applyAlignment="1" applyProtection="1">
      <alignment horizontal="center" vertical="center"/>
      <protection hidden="1"/>
    </xf>
    <xf numFmtId="9" fontId="6" fillId="4" borderId="9" xfId="2" applyFont="1" applyFill="1" applyBorder="1" applyAlignment="1">
      <alignment horizontal="left" vertical="center" wrapText="1"/>
    </xf>
    <xf numFmtId="3" fontId="5" fillId="4" borderId="7" xfId="2" applyNumberFormat="1" applyFont="1" applyFill="1" applyBorder="1" applyAlignment="1" applyProtection="1">
      <alignment horizontal="center" vertical="center"/>
      <protection hidden="1"/>
    </xf>
    <xf numFmtId="3" fontId="5" fillId="4" borderId="47" xfId="2" applyNumberFormat="1" applyFont="1" applyFill="1" applyBorder="1" applyAlignment="1" applyProtection="1">
      <alignment horizontal="center" vertical="center"/>
      <protection hidden="1"/>
    </xf>
    <xf numFmtId="3" fontId="5" fillId="4" borderId="8" xfId="2" applyNumberFormat="1" applyFont="1" applyFill="1" applyBorder="1" applyAlignment="1" applyProtection="1">
      <alignment horizontal="center" vertical="center"/>
      <protection hidden="1"/>
    </xf>
    <xf numFmtId="0" fontId="9" fillId="4" borderId="21" xfId="0" applyFont="1" applyFill="1" applyBorder="1" applyAlignment="1">
      <alignment horizontal="center" vertical="center"/>
    </xf>
    <xf numFmtId="0" fontId="9" fillId="4" borderId="22" xfId="0" applyFont="1" applyFill="1" applyBorder="1" applyAlignment="1">
      <alignment horizontal="center" vertical="center"/>
    </xf>
    <xf numFmtId="168" fontId="5" fillId="4" borderId="2" xfId="2" applyNumberFormat="1" applyFont="1" applyFill="1" applyBorder="1" applyAlignment="1" applyProtection="1">
      <alignment horizontal="center" vertical="center"/>
      <protection hidden="1"/>
    </xf>
    <xf numFmtId="168" fontId="5" fillId="4" borderId="12" xfId="2" applyNumberFormat="1" applyFont="1" applyFill="1" applyBorder="1" applyAlignment="1" applyProtection="1">
      <alignment horizontal="center" vertical="center"/>
      <protection hidden="1"/>
    </xf>
    <xf numFmtId="168" fontId="5" fillId="4" borderId="3" xfId="2" applyNumberFormat="1" applyFont="1" applyFill="1" applyBorder="1" applyAlignment="1" applyProtection="1">
      <alignment horizontal="center" vertical="center"/>
      <protection hidden="1"/>
    </xf>
    <xf numFmtId="9" fontId="5" fillId="4" borderId="30" xfId="2" applyFont="1" applyFill="1" applyBorder="1" applyAlignment="1">
      <alignment horizontal="center" vertical="center" wrapText="1"/>
    </xf>
    <xf numFmtId="9" fontId="5" fillId="4" borderId="42" xfId="2" applyFont="1" applyFill="1" applyBorder="1" applyAlignment="1">
      <alignment horizontal="center" vertical="center" wrapText="1"/>
    </xf>
    <xf numFmtId="9" fontId="5" fillId="4" borderId="37" xfId="2" applyFont="1" applyFill="1" applyBorder="1" applyAlignment="1">
      <alignment horizontal="center" vertical="center" wrapText="1"/>
    </xf>
    <xf numFmtId="9" fontId="6" fillId="4" borderId="6" xfId="2" applyFont="1" applyFill="1" applyBorder="1" applyAlignment="1">
      <alignment horizontal="center"/>
    </xf>
    <xf numFmtId="9" fontId="6" fillId="4" borderId="0" xfId="2" applyFont="1" applyFill="1" applyBorder="1" applyAlignment="1">
      <alignment horizontal="center"/>
    </xf>
    <xf numFmtId="9" fontId="6" fillId="4" borderId="6" xfId="2" applyFont="1" applyFill="1" applyBorder="1" applyAlignment="1">
      <alignment horizontal="center" wrapText="1"/>
    </xf>
    <xf numFmtId="9" fontId="6" fillId="4" borderId="0" xfId="2" applyFont="1" applyFill="1" applyBorder="1" applyAlignment="1">
      <alignment horizontal="center" wrapText="1"/>
    </xf>
    <xf numFmtId="0" fontId="2" fillId="2" borderId="78"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2" fillId="2" borderId="40" xfId="0" applyFont="1" applyFill="1" applyBorder="1" applyAlignment="1" applyProtection="1">
      <alignment horizontal="center" vertical="center" wrapText="1"/>
      <protection locked="0"/>
    </xf>
    <xf numFmtId="0" fontId="32" fillId="2" borderId="62" xfId="0" applyFont="1" applyFill="1" applyBorder="1" applyAlignment="1" applyProtection="1">
      <alignment horizontal="center" vertical="center" wrapText="1"/>
      <protection hidden="1"/>
    </xf>
    <xf numFmtId="0" fontId="32" fillId="2" borderId="63" xfId="0" applyFont="1" applyFill="1" applyBorder="1" applyAlignment="1" applyProtection="1">
      <alignment horizontal="center" vertical="center" wrapText="1"/>
      <protection hidden="1"/>
    </xf>
    <xf numFmtId="0" fontId="32" fillId="2" borderId="57" xfId="0" applyFont="1" applyFill="1" applyBorder="1" applyAlignment="1" applyProtection="1">
      <alignment horizontal="center" vertical="center" wrapText="1"/>
      <protection hidden="1"/>
    </xf>
    <xf numFmtId="0" fontId="32" fillId="2" borderId="58" xfId="0" applyFont="1" applyFill="1" applyBorder="1" applyAlignment="1" applyProtection="1">
      <alignment horizontal="center" vertical="center" wrapText="1"/>
      <protection hidden="1"/>
    </xf>
    <xf numFmtId="14" fontId="0" fillId="5" borderId="0" xfId="0" applyNumberFormat="1" applyFill="1" applyAlignment="1" applyProtection="1">
      <alignment horizontal="center" vertical="center" wrapText="1"/>
      <protection hidden="1"/>
    </xf>
    <xf numFmtId="0" fontId="6" fillId="5" borderId="30" xfId="0" applyFont="1" applyFill="1" applyBorder="1" applyAlignment="1" applyProtection="1">
      <alignment horizontal="center" vertical="center" wrapText="1"/>
      <protection hidden="1"/>
    </xf>
    <xf numFmtId="0" fontId="6" fillId="5" borderId="42" xfId="0" applyFont="1" applyFill="1" applyBorder="1" applyAlignment="1" applyProtection="1">
      <alignment horizontal="center" vertical="center" wrapText="1"/>
      <protection hidden="1"/>
    </xf>
    <xf numFmtId="0" fontId="6" fillId="5" borderId="37" xfId="0" applyFont="1" applyFill="1" applyBorder="1" applyAlignment="1" applyProtection="1">
      <alignment horizontal="center" vertical="center" wrapText="1"/>
      <protection hidden="1"/>
    </xf>
    <xf numFmtId="9" fontId="2" fillId="8" borderId="74" xfId="2" applyFont="1" applyFill="1" applyBorder="1" applyAlignment="1" applyProtection="1">
      <alignment horizontal="center" vertical="center"/>
      <protection hidden="1"/>
    </xf>
    <xf numFmtId="9" fontId="2" fillId="8" borderId="75" xfId="2" applyFont="1" applyFill="1" applyBorder="1" applyAlignment="1" applyProtection="1">
      <alignment horizontal="center" vertical="center"/>
      <protection hidden="1"/>
    </xf>
    <xf numFmtId="9" fontId="2" fillId="23" borderId="74" xfId="2" applyFont="1" applyFill="1" applyBorder="1" applyAlignment="1" applyProtection="1">
      <alignment horizontal="center" vertical="center"/>
      <protection hidden="1"/>
    </xf>
    <xf numFmtId="9" fontId="2" fillId="23" borderId="75" xfId="2" applyFont="1" applyFill="1" applyBorder="1" applyAlignment="1" applyProtection="1">
      <alignment horizontal="center" vertical="center"/>
      <protection hidden="1"/>
    </xf>
    <xf numFmtId="9" fontId="2" fillId="23" borderId="76" xfId="2" applyFont="1" applyFill="1" applyBorder="1" applyAlignment="1" applyProtection="1">
      <alignment horizontal="center" vertical="center"/>
      <protection hidden="1"/>
    </xf>
    <xf numFmtId="9" fontId="2" fillId="22" borderId="74" xfId="2" applyFont="1" applyFill="1" applyBorder="1" applyAlignment="1" applyProtection="1">
      <alignment horizontal="center" vertical="center"/>
      <protection hidden="1"/>
    </xf>
    <xf numFmtId="9" fontId="2" fillId="22" borderId="75" xfId="2" applyFont="1" applyFill="1" applyBorder="1" applyAlignment="1" applyProtection="1">
      <alignment horizontal="center" vertical="center"/>
      <protection hidden="1"/>
    </xf>
    <xf numFmtId="9" fontId="2" fillId="22" borderId="85" xfId="2" applyFont="1" applyFill="1" applyBorder="1" applyAlignment="1" applyProtection="1">
      <alignment horizontal="center" vertical="center"/>
      <protection hidden="1"/>
    </xf>
    <xf numFmtId="49" fontId="2" fillId="7" borderId="1" xfId="0" applyNumberFormat="1" applyFont="1" applyFill="1" applyBorder="1" applyAlignment="1" applyProtection="1">
      <alignment horizontal="center" vertical="center"/>
      <protection locked="0"/>
    </xf>
    <xf numFmtId="0" fontId="2" fillId="7" borderId="1" xfId="0" applyFont="1" applyFill="1" applyBorder="1" applyAlignment="1" applyProtection="1">
      <alignment horizontal="center" vertical="center"/>
      <protection locked="0"/>
    </xf>
    <xf numFmtId="0" fontId="2" fillId="4" borderId="83" xfId="0" applyFont="1" applyFill="1" applyBorder="1" applyAlignment="1" applyProtection="1">
      <alignment horizontal="left" vertical="center" wrapText="1"/>
      <protection locked="0"/>
    </xf>
    <xf numFmtId="0" fontId="2" fillId="4" borderId="0" xfId="0" applyFont="1" applyFill="1" applyAlignment="1" applyProtection="1">
      <alignment horizontal="left" vertical="center" wrapText="1"/>
      <protection locked="0"/>
    </xf>
    <xf numFmtId="0" fontId="2" fillId="4" borderId="0" xfId="0" applyFont="1" applyFill="1" applyAlignment="1" applyProtection="1">
      <alignment horizontal="right" vertical="center" wrapText="1"/>
      <protection locked="0"/>
    </xf>
    <xf numFmtId="0" fontId="2" fillId="4" borderId="9" xfId="0" applyFont="1" applyFill="1" applyBorder="1" applyAlignment="1" applyProtection="1">
      <alignment horizontal="right" vertical="center" wrapText="1"/>
      <protection locked="0"/>
    </xf>
    <xf numFmtId="0" fontId="2" fillId="7" borderId="35" xfId="0" applyFont="1" applyFill="1" applyBorder="1" applyAlignment="1" applyProtection="1">
      <alignment horizontal="center" vertical="center"/>
      <protection locked="0"/>
    </xf>
    <xf numFmtId="0" fontId="2" fillId="7" borderId="40" xfId="0" applyFont="1" applyFill="1" applyBorder="1" applyAlignment="1" applyProtection="1">
      <alignment horizontal="center" vertical="center"/>
      <protection locked="0"/>
    </xf>
    <xf numFmtId="3" fontId="2" fillId="3" borderId="2" xfId="0" applyNumberFormat="1" applyFont="1" applyFill="1" applyBorder="1" applyAlignment="1" applyProtection="1">
      <alignment horizontal="left" vertical="center"/>
      <protection locked="0"/>
    </xf>
    <xf numFmtId="3" fontId="2" fillId="3" borderId="12" xfId="0" applyNumberFormat="1" applyFont="1" applyFill="1" applyBorder="1" applyAlignment="1" applyProtection="1">
      <alignment horizontal="left" vertical="center"/>
      <protection locked="0"/>
    </xf>
    <xf numFmtId="3" fontId="2" fillId="3" borderId="3" xfId="0" applyNumberFormat="1" applyFont="1" applyFill="1" applyBorder="1" applyAlignment="1" applyProtection="1">
      <alignment horizontal="left" vertical="center"/>
      <protection locked="0"/>
    </xf>
    <xf numFmtId="0" fontId="2" fillId="7" borderId="35" xfId="0" applyFont="1" applyFill="1" applyBorder="1" applyAlignment="1" applyProtection="1">
      <alignment horizontal="left" vertical="center"/>
      <protection locked="0"/>
    </xf>
    <xf numFmtId="0" fontId="2" fillId="7" borderId="39" xfId="0" applyFont="1" applyFill="1" applyBorder="1" applyAlignment="1" applyProtection="1">
      <alignment horizontal="left" vertical="center"/>
      <protection locked="0"/>
    </xf>
    <xf numFmtId="0" fontId="2" fillId="7" borderId="31" xfId="0" applyFont="1" applyFill="1" applyBorder="1" applyAlignment="1" applyProtection="1">
      <alignment horizontal="left" vertical="center"/>
      <protection locked="0"/>
    </xf>
    <xf numFmtId="0" fontId="37" fillId="4" borderId="0" xfId="0" applyFont="1" applyFill="1" applyAlignment="1" applyProtection="1">
      <alignment horizontal="left" vertical="top" wrapText="1"/>
      <protection hidden="1"/>
    </xf>
    <xf numFmtId="0" fontId="37" fillId="4" borderId="27" xfId="0" applyFont="1" applyFill="1" applyBorder="1" applyAlignment="1" applyProtection="1">
      <alignment horizontal="left" vertical="top" wrapText="1"/>
      <protection hidden="1"/>
    </xf>
    <xf numFmtId="0" fontId="2" fillId="4" borderId="83"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0" fillId="1" borderId="33" xfId="0" applyFill="1" applyBorder="1" applyAlignment="1" applyProtection="1">
      <alignment horizontal="right" vertical="center"/>
      <protection hidden="1"/>
    </xf>
    <xf numFmtId="0" fontId="0" fillId="1" borderId="12" xfId="0" applyFill="1" applyBorder="1" applyAlignment="1" applyProtection="1">
      <alignment horizontal="right" vertical="center"/>
      <protection hidden="1"/>
    </xf>
    <xf numFmtId="0" fontId="0" fillId="1" borderId="3" xfId="0" applyFill="1" applyBorder="1" applyAlignment="1" applyProtection="1">
      <alignment horizontal="right" vertical="center"/>
      <protection hidden="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30" fillId="7" borderId="50" xfId="0" applyFont="1" applyFill="1" applyBorder="1" applyAlignment="1" applyProtection="1">
      <alignment horizontal="center" vertical="center" wrapText="1"/>
      <protection locked="0"/>
    </xf>
    <xf numFmtId="0" fontId="30" fillId="7" borderId="51" xfId="0" applyFont="1" applyFill="1" applyBorder="1" applyAlignment="1" applyProtection="1">
      <alignment horizontal="center" vertical="center" wrapText="1"/>
      <protection locked="0"/>
    </xf>
    <xf numFmtId="0" fontId="30" fillId="7" borderId="38" xfId="0" applyFont="1" applyFill="1" applyBorder="1" applyAlignment="1" applyProtection="1">
      <alignment horizontal="center" vertical="center" wrapText="1"/>
      <protection locked="0"/>
    </xf>
    <xf numFmtId="0" fontId="30" fillId="7" borderId="8" xfId="0" applyFont="1" applyFill="1" applyBorder="1" applyAlignment="1" applyProtection="1">
      <alignment horizontal="center" vertical="center" wrapText="1"/>
      <protection locked="0"/>
    </xf>
    <xf numFmtId="0" fontId="30" fillId="7" borderId="52" xfId="0" applyFont="1" applyFill="1" applyBorder="1" applyAlignment="1" applyProtection="1">
      <alignment horizontal="center" vertical="center" wrapText="1"/>
      <protection locked="0"/>
    </xf>
    <xf numFmtId="0" fontId="30" fillId="7" borderId="53" xfId="0" applyFont="1" applyFill="1" applyBorder="1" applyAlignment="1" applyProtection="1">
      <alignment horizontal="center" vertical="center" wrapText="1"/>
      <protection locked="0"/>
    </xf>
    <xf numFmtId="168" fontId="0" fillId="6" borderId="10" xfId="2" applyNumberFormat="1" applyFont="1" applyFill="1" applyBorder="1" applyAlignment="1" applyProtection="1">
      <alignment horizontal="center" vertical="center"/>
      <protection locked="0"/>
    </xf>
    <xf numFmtId="168" fontId="0" fillId="6" borderId="18" xfId="2" applyNumberFormat="1"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xf>
    <xf numFmtId="0" fontId="2" fillId="2" borderId="14" xfId="0" applyFont="1" applyFill="1"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2" fillId="2" borderId="7" xfId="0" applyFont="1" applyFill="1" applyBorder="1" applyAlignment="1" applyProtection="1">
      <alignment horizontal="right" vertical="center" wrapText="1"/>
    </xf>
    <xf numFmtId="14" fontId="0" fillId="3" borderId="56" xfId="0" applyNumberForma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1" fontId="16" fillId="8" borderId="2" xfId="2" applyNumberFormat="1" applyFont="1" applyFill="1" applyBorder="1" applyAlignment="1" applyProtection="1">
      <alignment horizontal="center" vertical="center"/>
      <protection locked="0"/>
    </xf>
    <xf numFmtId="1" fontId="16" fillId="8" borderId="36" xfId="2" applyNumberFormat="1" applyFont="1" applyFill="1" applyBorder="1" applyAlignment="1" applyProtection="1">
      <alignment horizontal="center" vertical="center"/>
      <protection locked="0"/>
    </xf>
    <xf numFmtId="9" fontId="2" fillId="2" borderId="35" xfId="2" applyFont="1" applyFill="1" applyBorder="1" applyAlignment="1" applyProtection="1">
      <alignment horizontal="center" vertical="center" wrapText="1"/>
    </xf>
    <xf numFmtId="0" fontId="2" fillId="3" borderId="81" xfId="0" applyFont="1" applyFill="1" applyBorder="1" applyAlignment="1" applyProtection="1">
      <alignment horizontal="center" vertical="center" wrapText="1"/>
    </xf>
    <xf numFmtId="0" fontId="2" fillId="3" borderId="63"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14" fontId="2" fillId="3" borderId="8" xfId="0"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xf>
    <xf numFmtId="164" fontId="2" fillId="2" borderId="8" xfId="1" applyNumberFormat="1" applyFont="1" applyFill="1" applyBorder="1" applyAlignment="1" applyProtection="1">
      <alignment horizontal="center" vertical="center" wrapText="1"/>
    </xf>
    <xf numFmtId="0" fontId="2" fillId="7" borderId="4"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68" xfId="0" applyFont="1" applyFill="1" applyBorder="1" applyAlignment="1" applyProtection="1">
      <alignment horizontal="center" vertical="center" wrapText="1"/>
    </xf>
    <xf numFmtId="164" fontId="2" fillId="21" borderId="8" xfId="1" applyNumberFormat="1" applyFont="1" applyFill="1" applyBorder="1" applyAlignment="1" applyProtection="1">
      <alignment horizontal="center" vertical="center" wrapText="1"/>
    </xf>
    <xf numFmtId="0" fontId="2" fillId="21" borderId="4" xfId="0" applyFont="1" applyFill="1" applyBorder="1" applyAlignment="1" applyProtection="1">
      <alignment horizontal="center" vertical="center" wrapText="1"/>
    </xf>
    <xf numFmtId="0" fontId="2" fillId="2" borderId="63" xfId="0" applyFont="1" applyFill="1" applyBorder="1" applyAlignment="1" applyProtection="1">
      <alignment horizontal="center" vertical="center" wrapText="1"/>
    </xf>
    <xf numFmtId="0" fontId="2" fillId="2" borderId="8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40" xfId="0" applyFont="1" applyFill="1" applyBorder="1" applyAlignment="1" applyProtection="1">
      <alignment horizontal="center" vertical="center" wrapText="1"/>
    </xf>
    <xf numFmtId="9" fontId="2" fillId="2" borderId="64" xfId="2" applyFont="1" applyFill="1" applyBorder="1" applyAlignment="1" applyProtection="1">
      <alignment horizontal="center" vertical="center" wrapText="1"/>
    </xf>
    <xf numFmtId="0" fontId="2" fillId="3" borderId="62" xfId="0" applyFont="1" applyFill="1" applyBorder="1" applyAlignment="1" applyProtection="1">
      <alignment horizontal="center" vertical="center" wrapText="1"/>
    </xf>
    <xf numFmtId="2" fontId="2" fillId="3" borderId="63" xfId="0" applyNumberFormat="1" applyFont="1" applyFill="1" applyBorder="1" applyAlignment="1" applyProtection="1">
      <alignment horizontal="center" vertical="center" wrapText="1"/>
    </xf>
    <xf numFmtId="9" fontId="2" fillId="2" borderId="63" xfId="2" applyFont="1" applyFill="1" applyBorder="1" applyAlignment="1" applyProtection="1">
      <alignment horizontal="center" vertical="center" wrapText="1"/>
    </xf>
    <xf numFmtId="14" fontId="2" fillId="3" borderId="63" xfId="0" applyNumberFormat="1" applyFont="1" applyFill="1" applyBorder="1" applyAlignment="1" applyProtection="1">
      <alignment horizontal="center" vertical="center" wrapText="1"/>
    </xf>
    <xf numFmtId="0" fontId="2" fillId="21" borderId="63" xfId="1" applyNumberFormat="1" applyFont="1" applyFill="1" applyBorder="1" applyAlignment="1" applyProtection="1">
      <alignment horizontal="center" vertical="center" wrapText="1"/>
    </xf>
    <xf numFmtId="0" fontId="0" fillId="21" borderId="66" xfId="0" applyFill="1" applyBorder="1" applyAlignment="1" applyProtection="1">
      <alignment horizontal="center" vertical="center" wrapText="1"/>
    </xf>
    <xf numFmtId="0" fontId="2" fillId="2" borderId="64" xfId="0" applyFont="1" applyFill="1" applyBorder="1" applyAlignment="1" applyProtection="1">
      <alignment horizontal="center" vertical="center" wrapText="1"/>
    </xf>
    <xf numFmtId="9" fontId="2" fillId="2" borderId="68" xfId="2" applyFont="1" applyFill="1" applyBorder="1" applyAlignment="1" applyProtection="1">
      <alignment horizontal="center" vertical="center" wrapText="1"/>
    </xf>
    <xf numFmtId="0" fontId="0" fillId="1" borderId="63" xfId="0" applyFill="1" applyBorder="1" applyAlignment="1" applyProtection="1">
      <alignment horizontal="center" vertical="center" wrapText="1"/>
    </xf>
    <xf numFmtId="0" fontId="2" fillId="3" borderId="69" xfId="0" applyFont="1" applyFill="1" applyBorder="1" applyAlignment="1" applyProtection="1">
      <alignment horizontal="center" vertical="center" wrapText="1"/>
    </xf>
    <xf numFmtId="164" fontId="2" fillId="6" borderId="63" xfId="1" applyNumberFormat="1" applyFont="1" applyFill="1" applyBorder="1" applyAlignment="1" applyProtection="1">
      <alignment horizontal="center" vertical="center" wrapText="1"/>
    </xf>
    <xf numFmtId="0" fontId="2" fillId="6" borderId="63" xfId="0" applyFont="1" applyFill="1" applyBorder="1" applyAlignment="1" applyProtection="1">
      <alignment horizontal="center" vertical="center" wrapText="1"/>
    </xf>
    <xf numFmtId="0" fontId="0" fillId="5" borderId="63" xfId="0" applyFill="1" applyBorder="1" applyAlignment="1" applyProtection="1">
      <alignment vertical="center" wrapText="1"/>
    </xf>
    <xf numFmtId="0" fontId="2" fillId="2" borderId="67" xfId="0" applyFont="1" applyFill="1" applyBorder="1" applyAlignment="1" applyProtection="1">
      <alignment horizontal="center" vertical="center"/>
    </xf>
    <xf numFmtId="0" fontId="2" fillId="3" borderId="68" xfId="0" applyFont="1" applyFill="1" applyBorder="1" applyAlignment="1" applyProtection="1">
      <alignment horizontal="center" vertical="center" wrapText="1"/>
    </xf>
    <xf numFmtId="0" fontId="2" fillId="3" borderId="88" xfId="0" applyFont="1" applyFill="1" applyBorder="1" applyAlignment="1" applyProtection="1">
      <alignment horizontal="center" vertical="center" wrapText="1"/>
    </xf>
    <xf numFmtId="0" fontId="2" fillId="7" borderId="63" xfId="0" applyFont="1" applyFill="1" applyBorder="1" applyAlignment="1" applyProtection="1">
      <alignment horizontal="center" vertical="center" wrapText="1"/>
    </xf>
    <xf numFmtId="0" fontId="2" fillId="21" borderId="68" xfId="0" applyFont="1" applyFill="1" applyBorder="1" applyAlignment="1" applyProtection="1">
      <alignment horizontal="center" vertical="center" wrapText="1"/>
    </xf>
    <xf numFmtId="164" fontId="2" fillId="21" borderId="63" xfId="1" applyNumberFormat="1" applyFont="1" applyFill="1" applyBorder="1" applyAlignment="1" applyProtection="1">
      <alignment horizontal="center" vertical="center" wrapText="1"/>
    </xf>
    <xf numFmtId="0" fontId="2" fillId="21" borderId="63" xfId="0" applyFont="1" applyFill="1" applyBorder="1" applyAlignment="1" applyProtection="1">
      <alignment horizontal="center" vertical="center" wrapText="1"/>
    </xf>
    <xf numFmtId="0" fontId="2" fillId="7" borderId="68" xfId="0" applyFont="1" applyFill="1" applyBorder="1" applyAlignment="1" applyProtection="1">
      <alignment horizontal="center" vertical="center" wrapText="1"/>
    </xf>
    <xf numFmtId="0" fontId="2" fillId="2" borderId="62" xfId="0" applyFont="1" applyFill="1" applyBorder="1" applyAlignment="1" applyProtection="1">
      <alignment horizontal="center" vertical="center" wrapText="1"/>
    </xf>
    <xf numFmtId="0" fontId="2" fillId="2" borderId="70" xfId="0" applyFont="1" applyFill="1" applyBorder="1" applyAlignment="1" applyProtection="1">
      <alignment horizontal="center" vertical="center" wrapText="1"/>
    </xf>
    <xf numFmtId="0" fontId="0" fillId="5" borderId="0" xfId="0" applyFill="1" applyAlignment="1" applyProtection="1">
      <alignment vertical="center"/>
    </xf>
    <xf numFmtId="49" fontId="2" fillId="5" borderId="0" xfId="0" applyNumberFormat="1" applyFont="1" applyFill="1" applyAlignment="1" applyProtection="1">
      <alignment horizontal="center" vertical="center"/>
    </xf>
    <xf numFmtId="3" fontId="2" fillId="5" borderId="0" xfId="0" applyNumberFormat="1" applyFont="1" applyFill="1" applyAlignment="1" applyProtection="1">
      <alignment horizontal="center" vertical="center"/>
    </xf>
    <xf numFmtId="9" fontId="2" fillId="5" borderId="0" xfId="2" applyFont="1" applyFill="1" applyBorder="1" applyAlignment="1" applyProtection="1">
      <alignment vertical="center"/>
    </xf>
    <xf numFmtId="0" fontId="2" fillId="8" borderId="65" xfId="0" applyFont="1" applyFill="1" applyBorder="1" applyAlignment="1" applyProtection="1">
      <alignment horizontal="center" vertical="center" wrapText="1"/>
    </xf>
    <xf numFmtId="0" fontId="2" fillId="8" borderId="66" xfId="0" applyFont="1" applyFill="1" applyBorder="1" applyAlignment="1" applyProtection="1">
      <alignment horizontal="center" vertical="center" wrapText="1"/>
    </xf>
    <xf numFmtId="0" fontId="2" fillId="8" borderId="66" xfId="0" applyFont="1" applyFill="1" applyBorder="1" applyAlignment="1" applyProtection="1">
      <alignment horizontal="center" vertical="center" wrapText="1"/>
    </xf>
    <xf numFmtId="14" fontId="2" fillId="19" borderId="74" xfId="0" applyNumberFormat="1" applyFont="1" applyFill="1" applyBorder="1" applyAlignment="1" applyProtection="1">
      <alignment horizontal="center" vertical="center" wrapText="1"/>
    </xf>
    <xf numFmtId="14" fontId="2" fillId="19" borderId="75" xfId="0" applyNumberFormat="1" applyFont="1" applyFill="1" applyBorder="1" applyAlignment="1" applyProtection="1">
      <alignment horizontal="center" vertical="center" wrapText="1"/>
    </xf>
    <xf numFmtId="14" fontId="2" fillId="19" borderId="76" xfId="0" applyNumberFormat="1" applyFont="1" applyFill="1" applyBorder="1" applyAlignment="1" applyProtection="1">
      <alignment horizontal="center" vertical="center" wrapText="1"/>
    </xf>
    <xf numFmtId="14" fontId="2" fillId="22" borderId="74" xfId="0" applyNumberFormat="1" applyFont="1" applyFill="1" applyBorder="1" applyAlignment="1" applyProtection="1">
      <alignment horizontal="center" vertical="center" wrapText="1"/>
    </xf>
    <xf numFmtId="14" fontId="2" fillId="22" borderId="75" xfId="0" applyNumberFormat="1" applyFont="1" applyFill="1" applyBorder="1" applyAlignment="1" applyProtection="1">
      <alignment horizontal="center" vertical="center" wrapText="1"/>
    </xf>
    <xf numFmtId="0" fontId="6" fillId="5" borderId="74" xfId="0" applyFont="1" applyFill="1" applyBorder="1" applyAlignment="1" applyProtection="1">
      <alignment horizontal="center" vertical="center" wrapText="1"/>
    </xf>
    <xf numFmtId="0" fontId="6" fillId="5" borderId="75" xfId="0" applyFont="1" applyFill="1" applyBorder="1" applyAlignment="1" applyProtection="1">
      <alignment horizontal="center" vertical="center" wrapText="1"/>
    </xf>
    <xf numFmtId="0" fontId="6" fillId="5" borderId="85" xfId="0" applyFont="1" applyFill="1" applyBorder="1" applyAlignment="1" applyProtection="1">
      <alignment horizontal="center" vertical="center" wrapText="1"/>
    </xf>
    <xf numFmtId="0" fontId="0" fillId="5" borderId="0" xfId="0" applyFill="1" applyAlignment="1" applyProtection="1">
      <alignment vertical="center" wrapText="1"/>
    </xf>
    <xf numFmtId="0" fontId="6" fillId="7" borderId="14" xfId="0" applyFont="1" applyFill="1" applyBorder="1" applyAlignment="1" applyProtection="1">
      <alignment horizontal="center" vertical="center" wrapText="1"/>
      <protection locked="0"/>
    </xf>
    <xf numFmtId="0" fontId="6" fillId="7" borderId="15" xfId="0" applyFont="1" applyFill="1" applyBorder="1" applyAlignment="1" applyProtection="1">
      <alignment horizontal="center" vertical="center" wrapText="1"/>
      <protection locked="0"/>
    </xf>
  </cellXfs>
  <cellStyles count="3">
    <cellStyle name="Comma" xfId="1" builtinId="3"/>
    <cellStyle name="Normal" xfId="0" builtinId="0"/>
    <cellStyle name="Percent" xfId="2" builtinId="5"/>
  </cellStyles>
  <dxfs count="33">
    <dxf>
      <font>
        <b/>
        <i val="0"/>
        <color rgb="FFFF0000"/>
      </font>
      <fill>
        <patternFill>
          <bgColor rgb="FFFED6D6"/>
        </patternFill>
      </fill>
    </dxf>
    <dxf>
      <font>
        <b/>
        <i val="0"/>
        <color rgb="FFFF0000"/>
      </font>
      <fill>
        <patternFill>
          <bgColor rgb="FFFED6D6"/>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rgb="FFFF0000"/>
      </font>
      <fill>
        <patternFill>
          <bgColor rgb="FFFED6D6"/>
        </patternFill>
      </fill>
    </dxf>
    <dxf>
      <font>
        <b/>
        <i val="0"/>
        <color rgb="FFFF0000"/>
      </font>
      <fill>
        <patternFill>
          <bgColor rgb="FFFED6D6"/>
        </patternFill>
      </fill>
    </dxf>
    <dxf>
      <font>
        <b/>
        <i val="0"/>
        <color rgb="FFFF0000"/>
      </font>
      <fill>
        <patternFill>
          <bgColor rgb="FFFED6D6"/>
        </patternFill>
      </fill>
    </dxf>
    <dxf>
      <font>
        <b/>
        <i val="0"/>
        <color rgb="FFFF0000"/>
      </font>
      <fill>
        <patternFill>
          <bgColor rgb="FFFED6D6"/>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
      <font>
        <b/>
        <i val="0"/>
        <color theme="9" tint="-0.24994659260841701"/>
      </font>
      <fill>
        <patternFill>
          <bgColor theme="0" tint="-0.14996795556505021"/>
        </patternFill>
      </fill>
    </dxf>
    <dxf>
      <font>
        <b/>
        <i val="0"/>
        <color rgb="FFFF0000"/>
      </font>
      <fill>
        <patternFill>
          <bgColor rgb="FFFED6D6"/>
        </patternFill>
      </fill>
    </dxf>
  </dxfs>
  <tableStyles count="0" defaultTableStyle="TableStyleMedium2" defaultPivotStyle="PivotStyleLight16"/>
  <colors>
    <mruColors>
      <color rgb="FFD9D9D9"/>
      <color rgb="FFC6E0B4"/>
      <color rgb="FFFFFFFF"/>
      <color rgb="FF000000"/>
      <color rgb="FFF4B084"/>
      <color rgb="FFF8CBAD"/>
      <color rgb="FFFF00FF"/>
      <color rgb="FFFFCCFF"/>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8821-FCEF-4962-9B56-B1A356B1E0DE}">
  <sheetPr>
    <tabColor theme="4" tint="-0.249977111117893"/>
    <pageSetUpPr fitToPage="1"/>
  </sheetPr>
  <dimension ref="A1:R49"/>
  <sheetViews>
    <sheetView tabSelected="1" workbookViewId="0">
      <selection sqref="A1:R1"/>
    </sheetView>
  </sheetViews>
  <sheetFormatPr defaultColWidth="0" defaultRowHeight="18" customHeight="1" zeroHeight="1"/>
  <cols>
    <col min="1" max="1" width="4.1796875" style="3" customWidth="1"/>
    <col min="2" max="17" width="9.81640625" style="3" customWidth="1"/>
    <col min="18" max="18" width="4.1796875" style="5" customWidth="1"/>
    <col min="19" max="16384" width="4.453125" style="3" hidden="1"/>
  </cols>
  <sheetData>
    <row r="1" spans="1:18" ht="29" customHeight="1">
      <c r="A1" s="450" t="s">
        <v>181</v>
      </c>
      <c r="B1" s="450"/>
      <c r="C1" s="450"/>
      <c r="D1" s="450"/>
      <c r="E1" s="450"/>
      <c r="F1" s="450"/>
      <c r="G1" s="450"/>
      <c r="H1" s="450"/>
      <c r="I1" s="450"/>
      <c r="J1" s="450"/>
      <c r="K1" s="450"/>
      <c r="L1" s="450"/>
      <c r="M1" s="450"/>
      <c r="N1" s="450"/>
      <c r="O1" s="450"/>
      <c r="P1" s="450"/>
      <c r="Q1" s="450"/>
      <c r="R1" s="450"/>
    </row>
    <row r="2" spans="1:18" s="314" customFormat="1" ht="32.5" customHeight="1" thickBot="1">
      <c r="A2" s="451"/>
      <c r="B2" s="452"/>
      <c r="C2" s="452"/>
      <c r="D2" s="452"/>
      <c r="E2" s="452"/>
      <c r="F2" s="452"/>
      <c r="G2" s="452"/>
      <c r="H2" s="452"/>
      <c r="I2" s="452"/>
      <c r="J2" s="452"/>
      <c r="K2" s="452"/>
      <c r="L2" s="452"/>
      <c r="M2" s="452"/>
      <c r="N2" s="452"/>
      <c r="O2" s="452"/>
      <c r="P2" s="452"/>
      <c r="Q2" s="452"/>
      <c r="R2" s="452"/>
    </row>
    <row r="3" spans="1:18" ht="12.65" customHeight="1" thickTop="1">
      <c r="A3" s="37"/>
      <c r="B3" s="58"/>
      <c r="C3" s="59"/>
      <c r="D3" s="59"/>
      <c r="E3" s="59"/>
      <c r="F3" s="59"/>
      <c r="G3" s="59"/>
      <c r="H3" s="59"/>
      <c r="I3" s="59"/>
      <c r="J3" s="59"/>
      <c r="K3" s="59"/>
      <c r="L3" s="59"/>
      <c r="M3" s="59"/>
      <c r="N3" s="59"/>
      <c r="O3" s="59"/>
      <c r="P3" s="59"/>
      <c r="Q3" s="60"/>
      <c r="R3" s="37"/>
    </row>
    <row r="4" spans="1:18" ht="18" customHeight="1">
      <c r="A4" s="37"/>
      <c r="B4" s="35" t="s">
        <v>98</v>
      </c>
      <c r="C4" s="9"/>
      <c r="D4" s="9"/>
      <c r="E4" s="9"/>
      <c r="F4" s="9"/>
      <c r="G4" s="9"/>
      <c r="H4" s="9"/>
      <c r="I4" s="9"/>
      <c r="J4" s="9"/>
      <c r="K4" s="9"/>
      <c r="L4" s="9"/>
      <c r="M4" s="9"/>
      <c r="N4" s="9"/>
      <c r="O4" s="9"/>
      <c r="P4" s="9"/>
      <c r="Q4" s="61"/>
      <c r="R4" s="37"/>
    </row>
    <row r="5" spans="1:18" ht="12.65" customHeight="1">
      <c r="A5" s="37"/>
      <c r="B5" s="35"/>
      <c r="C5" s="9"/>
      <c r="D5" s="9"/>
      <c r="E5" s="9"/>
      <c r="F5" s="9"/>
      <c r="G5" s="9"/>
      <c r="H5" s="9"/>
      <c r="I5" s="9"/>
      <c r="J5" s="9"/>
      <c r="K5" s="9"/>
      <c r="L5" s="9"/>
      <c r="M5" s="9"/>
      <c r="N5" s="9"/>
      <c r="O5" s="9"/>
      <c r="P5" s="9"/>
      <c r="Q5" s="61"/>
      <c r="R5" s="37"/>
    </row>
    <row r="6" spans="1:18" ht="18.649999999999999" customHeight="1">
      <c r="A6" s="37"/>
      <c r="B6" s="62" t="s">
        <v>37</v>
      </c>
      <c r="C6" s="9"/>
      <c r="D6" s="9"/>
      <c r="E6" s="9"/>
      <c r="F6" s="9"/>
      <c r="G6" s="9"/>
      <c r="H6" s="9"/>
      <c r="I6" s="9"/>
      <c r="J6" s="9"/>
      <c r="K6" s="9"/>
      <c r="L6" s="9"/>
      <c r="M6" s="9"/>
      <c r="N6" s="9"/>
      <c r="O6" s="9"/>
      <c r="P6" s="9"/>
      <c r="Q6" s="61"/>
      <c r="R6" s="37"/>
    </row>
    <row r="7" spans="1:18" ht="15.5">
      <c r="A7" s="37"/>
      <c r="B7" s="63" t="s">
        <v>36</v>
      </c>
      <c r="C7" s="9"/>
      <c r="D7" s="9"/>
      <c r="E7" s="9"/>
      <c r="F7" s="9"/>
      <c r="G7" s="9"/>
      <c r="H7" s="9"/>
      <c r="I7" s="9"/>
      <c r="J7" s="9"/>
      <c r="K7" s="9"/>
      <c r="L7" s="9"/>
      <c r="M7" s="9"/>
      <c r="N7" s="9"/>
      <c r="O7" s="9"/>
      <c r="P7" s="9"/>
      <c r="Q7" s="61"/>
      <c r="R7" s="37"/>
    </row>
    <row r="8" spans="1:18" ht="15.5">
      <c r="A8" s="37"/>
      <c r="B8" s="64" t="s">
        <v>47</v>
      </c>
      <c r="C8" s="9"/>
      <c r="D8" s="9"/>
      <c r="E8" s="9"/>
      <c r="F8" s="9"/>
      <c r="G8" s="9"/>
      <c r="H8" s="9"/>
      <c r="I8" s="9"/>
      <c r="J8" s="9"/>
      <c r="K8" s="9"/>
      <c r="L8" s="9"/>
      <c r="M8" s="9"/>
      <c r="N8" s="9"/>
      <c r="O8" s="9"/>
      <c r="P8" s="9"/>
      <c r="Q8" s="61"/>
      <c r="R8" s="37"/>
    </row>
    <row r="9" spans="1:18" ht="15.5">
      <c r="A9" s="37"/>
      <c r="B9" s="64" t="s">
        <v>33</v>
      </c>
      <c r="C9" s="9"/>
      <c r="D9" s="9"/>
      <c r="E9" s="9"/>
      <c r="F9" s="9"/>
      <c r="G9" s="9"/>
      <c r="H9" s="9"/>
      <c r="I9" s="9"/>
      <c r="J9" s="9"/>
      <c r="K9" s="9"/>
      <c r="L9" s="9"/>
      <c r="M9" s="9"/>
      <c r="N9" s="9"/>
      <c r="O9" s="9"/>
      <c r="P9" s="9"/>
      <c r="Q9" s="61"/>
      <c r="R9" s="37"/>
    </row>
    <row r="10" spans="1:18" ht="15.5">
      <c r="A10" s="37"/>
      <c r="B10" s="64" t="s">
        <v>152</v>
      </c>
      <c r="C10" s="9"/>
      <c r="D10" s="9"/>
      <c r="E10" s="9"/>
      <c r="F10" s="9"/>
      <c r="G10" s="9"/>
      <c r="H10" s="9"/>
      <c r="I10" s="9"/>
      <c r="J10" s="9"/>
      <c r="K10" s="9"/>
      <c r="L10" s="9"/>
      <c r="M10" s="9"/>
      <c r="N10" s="9"/>
      <c r="O10" s="9"/>
      <c r="P10" s="9"/>
      <c r="Q10" s="61"/>
      <c r="R10" s="37"/>
    </row>
    <row r="11" spans="1:18" ht="15.5">
      <c r="A11" s="37"/>
      <c r="B11" s="64" t="s">
        <v>34</v>
      </c>
      <c r="C11" s="9"/>
      <c r="D11" s="9"/>
      <c r="E11" s="9"/>
      <c r="F11" s="9"/>
      <c r="G11" s="9"/>
      <c r="H11" s="9"/>
      <c r="I11" s="9"/>
      <c r="J11" s="9"/>
      <c r="K11" s="9"/>
      <c r="L11" s="9"/>
      <c r="M11" s="9"/>
      <c r="N11" s="9"/>
      <c r="O11" s="9"/>
      <c r="P11" s="9"/>
      <c r="Q11" s="61"/>
      <c r="R11" s="37"/>
    </row>
    <row r="12" spans="1:18" ht="15.5">
      <c r="A12" s="37"/>
      <c r="B12" s="64" t="s">
        <v>35</v>
      </c>
      <c r="C12" s="9"/>
      <c r="D12" s="9"/>
      <c r="E12" s="9"/>
      <c r="F12" s="9"/>
      <c r="G12" s="9"/>
      <c r="H12" s="9"/>
      <c r="I12" s="9"/>
      <c r="J12" s="9"/>
      <c r="K12" s="9"/>
      <c r="L12" s="9"/>
      <c r="M12" s="9"/>
      <c r="N12" s="9"/>
      <c r="O12" s="9"/>
      <c r="P12" s="9"/>
      <c r="Q12" s="61"/>
      <c r="R12" s="37"/>
    </row>
    <row r="13" spans="1:18" ht="15.5">
      <c r="A13" s="37"/>
      <c r="B13" s="64" t="s">
        <v>32</v>
      </c>
      <c r="C13" s="9"/>
      <c r="D13" s="9"/>
      <c r="E13" s="9"/>
      <c r="F13" s="9"/>
      <c r="G13" s="9"/>
      <c r="H13" s="9"/>
      <c r="I13" s="9"/>
      <c r="J13" s="9"/>
      <c r="K13" s="9"/>
      <c r="L13" s="9"/>
      <c r="M13" s="9"/>
      <c r="N13" s="9"/>
      <c r="O13" s="9"/>
      <c r="P13" s="9"/>
      <c r="Q13" s="61"/>
      <c r="R13" s="37"/>
    </row>
    <row r="14" spans="1:18" ht="15.5">
      <c r="A14" s="37"/>
      <c r="B14" s="65"/>
      <c r="C14" s="9"/>
      <c r="D14" s="9"/>
      <c r="E14" s="9"/>
      <c r="F14" s="9"/>
      <c r="G14" s="9"/>
      <c r="H14" s="9"/>
      <c r="I14" s="9"/>
      <c r="J14" s="9"/>
      <c r="K14" s="9"/>
      <c r="L14" s="9"/>
      <c r="M14" s="9"/>
      <c r="N14" s="9"/>
      <c r="O14" s="9"/>
      <c r="P14" s="9"/>
      <c r="Q14" s="61"/>
      <c r="R14" s="37"/>
    </row>
    <row r="15" spans="1:18" ht="15.5">
      <c r="A15" s="37"/>
      <c r="B15" s="66" t="s">
        <v>154</v>
      </c>
      <c r="C15" s="9"/>
      <c r="D15" s="9"/>
      <c r="E15" s="9"/>
      <c r="F15" s="9"/>
      <c r="G15" s="9"/>
      <c r="H15" s="9"/>
      <c r="I15" s="9"/>
      <c r="J15" s="9"/>
      <c r="K15" s="9"/>
      <c r="L15" s="9"/>
      <c r="M15" s="9"/>
      <c r="N15" s="9"/>
      <c r="O15" s="9"/>
      <c r="P15" s="9"/>
      <c r="Q15" s="61"/>
      <c r="R15" s="37"/>
    </row>
    <row r="16" spans="1:18" ht="16" thickBot="1">
      <c r="A16" s="37"/>
      <c r="B16" s="73"/>
      <c r="C16" s="70"/>
      <c r="D16" s="70"/>
      <c r="E16" s="70"/>
      <c r="F16" s="70"/>
      <c r="G16" s="70"/>
      <c r="H16" s="70"/>
      <c r="I16" s="70"/>
      <c r="J16" s="70"/>
      <c r="K16" s="70"/>
      <c r="L16" s="70"/>
      <c r="M16" s="70"/>
      <c r="N16" s="70"/>
      <c r="O16" s="70"/>
      <c r="P16" s="70"/>
      <c r="Q16" s="71"/>
      <c r="R16" s="37"/>
    </row>
    <row r="17" spans="1:18" ht="25" customHeight="1" thickTop="1" thickBot="1">
      <c r="A17" s="37"/>
      <c r="B17" s="456" t="s">
        <v>114</v>
      </c>
      <c r="C17" s="456"/>
      <c r="D17" s="456"/>
      <c r="E17" s="456"/>
      <c r="F17" s="456"/>
      <c r="G17" s="456"/>
      <c r="H17" s="456"/>
      <c r="I17" s="456"/>
      <c r="J17" s="456"/>
      <c r="K17" s="456"/>
      <c r="L17" s="456"/>
      <c r="M17" s="456"/>
      <c r="N17" s="456"/>
      <c r="O17" s="456"/>
      <c r="P17" s="456"/>
      <c r="Q17" s="456"/>
      <c r="R17" s="37"/>
    </row>
    <row r="18" spans="1:18" ht="16" thickTop="1">
      <c r="A18" s="37"/>
      <c r="B18" s="65"/>
      <c r="C18" s="9"/>
      <c r="D18" s="9"/>
      <c r="E18" s="9"/>
      <c r="F18" s="9"/>
      <c r="G18" s="9"/>
      <c r="H18" s="9"/>
      <c r="I18" s="9"/>
      <c r="J18" s="9"/>
      <c r="K18" s="9"/>
      <c r="L18" s="9"/>
      <c r="M18" s="9"/>
      <c r="N18" s="9"/>
      <c r="O18" s="9"/>
      <c r="P18" s="9"/>
      <c r="Q18" s="61"/>
      <c r="R18" s="37"/>
    </row>
    <row r="19" spans="1:18" ht="18.649999999999999" customHeight="1">
      <c r="A19" s="37"/>
      <c r="B19" s="62" t="s">
        <v>38</v>
      </c>
      <c r="C19" s="9"/>
      <c r="D19" s="9"/>
      <c r="E19" s="9"/>
      <c r="F19" s="9"/>
      <c r="G19" s="9"/>
      <c r="H19" s="9"/>
      <c r="I19" s="9"/>
      <c r="J19" s="9"/>
      <c r="K19" s="9"/>
      <c r="L19" s="9"/>
      <c r="M19" s="9"/>
      <c r="N19" s="9"/>
      <c r="O19" s="9"/>
      <c r="P19" s="9"/>
      <c r="Q19" s="61"/>
      <c r="R19" s="37"/>
    </row>
    <row r="20" spans="1:18" ht="22.5" customHeight="1">
      <c r="A20" s="37"/>
      <c r="B20" s="63" t="s">
        <v>121</v>
      </c>
      <c r="C20" s="104"/>
      <c r="D20" s="104"/>
      <c r="E20" s="104"/>
      <c r="F20" s="9"/>
      <c r="G20" s="9"/>
      <c r="H20" s="9"/>
      <c r="I20" s="9"/>
      <c r="J20" s="9"/>
      <c r="K20" s="9"/>
      <c r="L20" s="9"/>
      <c r="M20" s="9"/>
      <c r="N20" s="9"/>
      <c r="O20" s="9"/>
      <c r="P20" s="9"/>
      <c r="Q20" s="61"/>
      <c r="R20" s="37"/>
    </row>
    <row r="21" spans="1:18" ht="21.65" customHeight="1">
      <c r="A21" s="37"/>
      <c r="B21" s="67" t="s">
        <v>91</v>
      </c>
      <c r="C21" s="9"/>
      <c r="D21" s="9"/>
      <c r="E21" s="9"/>
      <c r="F21" s="9"/>
      <c r="G21" s="9"/>
      <c r="H21" s="9"/>
      <c r="I21" s="9"/>
      <c r="J21" s="9"/>
      <c r="K21" s="9"/>
      <c r="L21" s="9"/>
      <c r="M21" s="9"/>
      <c r="N21" s="9"/>
      <c r="O21" s="9"/>
      <c r="P21" s="9"/>
      <c r="Q21" s="61"/>
      <c r="R21" s="37"/>
    </row>
    <row r="22" spans="1:18" ht="21.65" customHeight="1">
      <c r="A22" s="37"/>
      <c r="B22" s="453" t="s">
        <v>92</v>
      </c>
      <c r="C22" s="454"/>
      <c r="D22" s="454"/>
      <c r="E22" s="454"/>
      <c r="F22" s="454"/>
      <c r="G22" s="454"/>
      <c r="H22" s="454"/>
      <c r="I22" s="454"/>
      <c r="J22" s="454"/>
      <c r="K22" s="454"/>
      <c r="L22" s="454"/>
      <c r="M22" s="454"/>
      <c r="N22" s="454"/>
      <c r="O22" s="454"/>
      <c r="P22" s="454"/>
      <c r="Q22" s="455"/>
      <c r="R22" s="37"/>
    </row>
    <row r="23" spans="1:18" ht="21.65" customHeight="1">
      <c r="A23" s="37"/>
      <c r="B23" s="67" t="s">
        <v>93</v>
      </c>
      <c r="C23" s="9"/>
      <c r="D23" s="9"/>
      <c r="E23" s="9"/>
      <c r="F23" s="9"/>
      <c r="G23" s="9"/>
      <c r="H23" s="9"/>
      <c r="I23" s="9"/>
      <c r="J23" s="9"/>
      <c r="K23" s="9"/>
      <c r="L23" s="9"/>
      <c r="M23" s="9"/>
      <c r="N23" s="9"/>
      <c r="O23" s="9"/>
      <c r="P23" s="9"/>
      <c r="Q23" s="61"/>
      <c r="R23" s="37"/>
    </row>
    <row r="24" spans="1:18" ht="21.65" customHeight="1">
      <c r="A24" s="37"/>
      <c r="B24" s="67" t="s">
        <v>95</v>
      </c>
      <c r="C24" s="9"/>
      <c r="D24" s="9"/>
      <c r="E24" s="9"/>
      <c r="F24" s="9"/>
      <c r="G24" s="9"/>
      <c r="H24" s="9"/>
      <c r="I24" s="9"/>
      <c r="J24" s="9"/>
      <c r="K24" s="9"/>
      <c r="L24" s="9"/>
      <c r="M24" s="9"/>
      <c r="N24" s="9"/>
      <c r="O24" s="9"/>
      <c r="P24" s="9"/>
      <c r="Q24" s="61"/>
      <c r="R24" s="37"/>
    </row>
    <row r="25" spans="1:18" ht="38.15" customHeight="1">
      <c r="A25" s="37"/>
      <c r="B25" s="453" t="s">
        <v>99</v>
      </c>
      <c r="C25" s="454"/>
      <c r="D25" s="454"/>
      <c r="E25" s="454"/>
      <c r="F25" s="454"/>
      <c r="G25" s="454"/>
      <c r="H25" s="454"/>
      <c r="I25" s="454"/>
      <c r="J25" s="454"/>
      <c r="K25" s="454"/>
      <c r="L25" s="454"/>
      <c r="M25" s="454"/>
      <c r="N25" s="454"/>
      <c r="O25" s="454"/>
      <c r="P25" s="454"/>
      <c r="Q25" s="455"/>
      <c r="R25" s="37"/>
    </row>
    <row r="26" spans="1:18" ht="21.65" customHeight="1">
      <c r="A26" s="37"/>
      <c r="B26" s="67" t="s">
        <v>94</v>
      </c>
      <c r="C26" s="9"/>
      <c r="D26" s="9"/>
      <c r="E26" s="9"/>
      <c r="F26" s="9"/>
      <c r="G26" s="9"/>
      <c r="H26" s="9"/>
      <c r="I26" s="9"/>
      <c r="J26" s="9"/>
      <c r="K26" s="9"/>
      <c r="L26" s="9"/>
      <c r="M26" s="9"/>
      <c r="N26" s="9"/>
      <c r="O26" s="9"/>
      <c r="P26" s="9"/>
      <c r="Q26" s="61"/>
      <c r="R26" s="37"/>
    </row>
    <row r="27" spans="1:18" ht="21.65" customHeight="1">
      <c r="A27" s="37"/>
      <c r="B27" s="67" t="s">
        <v>113</v>
      </c>
      <c r="C27" s="9"/>
      <c r="D27" s="9"/>
      <c r="E27" s="9"/>
      <c r="F27" s="9"/>
      <c r="G27" s="9"/>
      <c r="H27" s="9"/>
      <c r="I27" s="9"/>
      <c r="J27" s="9"/>
      <c r="K27" s="9"/>
      <c r="L27" s="9"/>
      <c r="M27" s="9"/>
      <c r="N27" s="9"/>
      <c r="O27" s="9"/>
      <c r="P27" s="9"/>
      <c r="Q27" s="61"/>
      <c r="R27" s="37"/>
    </row>
    <row r="28" spans="1:18" ht="18" customHeight="1">
      <c r="A28" s="37"/>
      <c r="B28" s="67"/>
      <c r="C28" s="9"/>
      <c r="D28" s="9"/>
      <c r="E28" s="9"/>
      <c r="F28" s="9"/>
      <c r="G28" s="9"/>
      <c r="H28" s="9"/>
      <c r="I28" s="9"/>
      <c r="J28" s="9"/>
      <c r="K28" s="9"/>
      <c r="L28" s="9"/>
      <c r="M28" s="9"/>
      <c r="N28" s="9"/>
      <c r="O28" s="9"/>
      <c r="P28" s="9"/>
      <c r="Q28" s="61"/>
      <c r="R28" s="37"/>
    </row>
    <row r="29" spans="1:18" ht="22.5" customHeight="1">
      <c r="A29" s="37"/>
      <c r="B29" s="35" t="s">
        <v>76</v>
      </c>
      <c r="C29" s="9"/>
      <c r="D29" s="9"/>
      <c r="E29" s="9"/>
      <c r="F29" s="9"/>
      <c r="G29" s="9"/>
      <c r="H29" s="9"/>
      <c r="I29" s="9"/>
      <c r="J29" s="9"/>
      <c r="K29" s="9"/>
      <c r="L29" s="9"/>
      <c r="M29" s="9"/>
      <c r="N29" s="9"/>
      <c r="O29" s="9"/>
      <c r="P29" s="9"/>
      <c r="Q29" s="61"/>
      <c r="R29" s="37"/>
    </row>
    <row r="30" spans="1:18" ht="68.150000000000006" customHeight="1">
      <c r="A30" s="37"/>
      <c r="B30" s="423" t="s">
        <v>146</v>
      </c>
      <c r="C30" s="424"/>
      <c r="D30" s="424"/>
      <c r="E30" s="424"/>
      <c r="F30" s="424"/>
      <c r="G30" s="424"/>
      <c r="H30" s="424"/>
      <c r="I30" s="424"/>
      <c r="J30" s="424"/>
      <c r="K30" s="424"/>
      <c r="L30" s="424"/>
      <c r="M30" s="424"/>
      <c r="N30" s="424"/>
      <c r="O30" s="424"/>
      <c r="P30" s="424"/>
      <c r="Q30" s="425"/>
      <c r="R30" s="37"/>
    </row>
    <row r="31" spans="1:18" ht="96.5" customHeight="1">
      <c r="A31" s="37"/>
      <c r="B31" s="435" t="s">
        <v>182</v>
      </c>
      <c r="C31" s="436"/>
      <c r="D31" s="436"/>
      <c r="E31" s="436"/>
      <c r="F31" s="436"/>
      <c r="G31" s="436"/>
      <c r="H31" s="436"/>
      <c r="I31" s="436"/>
      <c r="J31" s="436"/>
      <c r="K31" s="436"/>
      <c r="L31" s="436"/>
      <c r="M31" s="436"/>
      <c r="N31" s="436"/>
      <c r="O31" s="436"/>
      <c r="P31" s="436"/>
      <c r="Q31" s="437"/>
      <c r="R31" s="37"/>
    </row>
    <row r="32" spans="1:18" s="4" customFormat="1" ht="62.5" customHeight="1">
      <c r="A32" s="68"/>
      <c r="B32" s="429" t="s">
        <v>183</v>
      </c>
      <c r="C32" s="430"/>
      <c r="D32" s="430"/>
      <c r="E32" s="430"/>
      <c r="F32" s="430"/>
      <c r="G32" s="430"/>
      <c r="H32" s="430"/>
      <c r="I32" s="430"/>
      <c r="J32" s="430"/>
      <c r="K32" s="430"/>
      <c r="L32" s="430"/>
      <c r="M32" s="430"/>
      <c r="N32" s="430"/>
      <c r="O32" s="430"/>
      <c r="P32" s="430"/>
      <c r="Q32" s="431"/>
      <c r="R32" s="68"/>
    </row>
    <row r="33" spans="1:18" s="4" customFormat="1" ht="161" customHeight="1">
      <c r="A33" s="68"/>
      <c r="B33" s="438" t="s">
        <v>184</v>
      </c>
      <c r="C33" s="439"/>
      <c r="D33" s="439"/>
      <c r="E33" s="439"/>
      <c r="F33" s="439"/>
      <c r="G33" s="439"/>
      <c r="H33" s="439"/>
      <c r="I33" s="439"/>
      <c r="J33" s="439"/>
      <c r="K33" s="439"/>
      <c r="L33" s="439"/>
      <c r="M33" s="439"/>
      <c r="N33" s="439"/>
      <c r="O33" s="439"/>
      <c r="P33" s="439"/>
      <c r="Q33" s="440"/>
      <c r="R33" s="68"/>
    </row>
    <row r="34" spans="1:18" s="4" customFormat="1" ht="57" customHeight="1">
      <c r="A34" s="68"/>
      <c r="B34" s="426" t="s">
        <v>185</v>
      </c>
      <c r="C34" s="427"/>
      <c r="D34" s="427"/>
      <c r="E34" s="427"/>
      <c r="F34" s="427"/>
      <c r="G34" s="427"/>
      <c r="H34" s="427"/>
      <c r="I34" s="427"/>
      <c r="J34" s="427"/>
      <c r="K34" s="427"/>
      <c r="L34" s="427"/>
      <c r="M34" s="427"/>
      <c r="N34" s="427"/>
      <c r="O34" s="427"/>
      <c r="P34" s="427"/>
      <c r="Q34" s="428"/>
      <c r="R34" s="68"/>
    </row>
    <row r="35" spans="1:18" s="4" customFormat="1" ht="76.5" customHeight="1">
      <c r="A35" s="68"/>
      <c r="B35" s="447" t="s">
        <v>186</v>
      </c>
      <c r="C35" s="448"/>
      <c r="D35" s="448"/>
      <c r="E35" s="448"/>
      <c r="F35" s="448"/>
      <c r="G35" s="448"/>
      <c r="H35" s="448"/>
      <c r="I35" s="448"/>
      <c r="J35" s="448"/>
      <c r="K35" s="448"/>
      <c r="L35" s="448"/>
      <c r="M35" s="448"/>
      <c r="N35" s="448"/>
      <c r="O35" s="448"/>
      <c r="P35" s="448"/>
      <c r="Q35" s="449"/>
      <c r="R35" s="68"/>
    </row>
    <row r="36" spans="1:18" s="4" customFormat="1" ht="50.5" customHeight="1">
      <c r="A36" s="68"/>
      <c r="B36" s="426" t="s">
        <v>187</v>
      </c>
      <c r="C36" s="427"/>
      <c r="D36" s="427"/>
      <c r="E36" s="427"/>
      <c r="F36" s="427"/>
      <c r="G36" s="427"/>
      <c r="H36" s="427"/>
      <c r="I36" s="427"/>
      <c r="J36" s="427"/>
      <c r="K36" s="427"/>
      <c r="L36" s="427"/>
      <c r="M36" s="427"/>
      <c r="N36" s="427"/>
      <c r="O36" s="427"/>
      <c r="P36" s="427"/>
      <c r="Q36" s="428"/>
      <c r="R36" s="68"/>
    </row>
    <row r="37" spans="1:18" s="4" customFormat="1" ht="54" customHeight="1">
      <c r="A37" s="68"/>
      <c r="B37" s="447" t="s">
        <v>188</v>
      </c>
      <c r="C37" s="448"/>
      <c r="D37" s="448"/>
      <c r="E37" s="448"/>
      <c r="F37" s="448"/>
      <c r="G37" s="448"/>
      <c r="H37" s="448"/>
      <c r="I37" s="448"/>
      <c r="J37" s="448"/>
      <c r="K37" s="448"/>
      <c r="L37" s="448"/>
      <c r="M37" s="448"/>
      <c r="N37" s="448"/>
      <c r="O37" s="448"/>
      <c r="P37" s="448"/>
      <c r="Q37" s="449"/>
      <c r="R37" s="68"/>
    </row>
    <row r="38" spans="1:18" s="4" customFormat="1" ht="75.5" customHeight="1">
      <c r="A38" s="68"/>
      <c r="B38" s="426" t="s">
        <v>192</v>
      </c>
      <c r="C38" s="427"/>
      <c r="D38" s="427"/>
      <c r="E38" s="427"/>
      <c r="F38" s="427"/>
      <c r="G38" s="427"/>
      <c r="H38" s="427"/>
      <c r="I38" s="427"/>
      <c r="J38" s="427"/>
      <c r="K38" s="427"/>
      <c r="L38" s="427"/>
      <c r="M38" s="427"/>
      <c r="N38" s="427"/>
      <c r="O38" s="427"/>
      <c r="P38" s="427"/>
      <c r="Q38" s="428"/>
      <c r="R38" s="68"/>
    </row>
    <row r="39" spans="1:18" s="4" customFormat="1" ht="79" customHeight="1">
      <c r="A39" s="68"/>
      <c r="B39" s="447" t="s">
        <v>189</v>
      </c>
      <c r="C39" s="448"/>
      <c r="D39" s="448"/>
      <c r="E39" s="448"/>
      <c r="F39" s="448"/>
      <c r="G39" s="448"/>
      <c r="H39" s="448"/>
      <c r="I39" s="448"/>
      <c r="J39" s="448"/>
      <c r="K39" s="448"/>
      <c r="L39" s="448"/>
      <c r="M39" s="448"/>
      <c r="N39" s="448"/>
      <c r="O39" s="448"/>
      <c r="P39" s="448"/>
      <c r="Q39" s="449"/>
      <c r="R39" s="68"/>
    </row>
    <row r="40" spans="1:18" ht="51.65" customHeight="1">
      <c r="A40" s="37"/>
      <c r="B40" s="426" t="s">
        <v>190</v>
      </c>
      <c r="C40" s="427"/>
      <c r="D40" s="427"/>
      <c r="E40" s="427"/>
      <c r="F40" s="427"/>
      <c r="G40" s="427"/>
      <c r="H40" s="427"/>
      <c r="I40" s="427"/>
      <c r="J40" s="427"/>
      <c r="K40" s="427"/>
      <c r="L40" s="427"/>
      <c r="M40" s="427"/>
      <c r="N40" s="427"/>
      <c r="O40" s="427"/>
      <c r="P40" s="427"/>
      <c r="Q40" s="428"/>
      <c r="R40" s="37"/>
    </row>
    <row r="41" spans="1:18" ht="62.5" customHeight="1">
      <c r="A41" s="37"/>
      <c r="B41" s="432" t="s">
        <v>67</v>
      </c>
      <c r="C41" s="433"/>
      <c r="D41" s="433"/>
      <c r="E41" s="433"/>
      <c r="F41" s="433"/>
      <c r="G41" s="433"/>
      <c r="H41" s="433"/>
      <c r="I41" s="433"/>
      <c r="J41" s="433"/>
      <c r="K41" s="433"/>
      <c r="L41" s="433"/>
      <c r="M41" s="433"/>
      <c r="N41" s="433"/>
      <c r="O41" s="433"/>
      <c r="P41" s="433"/>
      <c r="Q41" s="434"/>
      <c r="R41" s="37"/>
    </row>
    <row r="42" spans="1:18" ht="28" customHeight="1">
      <c r="A42" s="37"/>
      <c r="B42" s="444" t="s">
        <v>31</v>
      </c>
      <c r="C42" s="445"/>
      <c r="D42" s="445"/>
      <c r="E42" s="445"/>
      <c r="F42" s="445"/>
      <c r="G42" s="445"/>
      <c r="H42" s="445"/>
      <c r="I42" s="445"/>
      <c r="J42" s="445"/>
      <c r="K42" s="445"/>
      <c r="L42" s="445"/>
      <c r="M42" s="445"/>
      <c r="N42" s="445"/>
      <c r="O42" s="445"/>
      <c r="P42" s="445"/>
      <c r="Q42" s="446"/>
      <c r="R42" s="37"/>
    </row>
    <row r="43" spans="1:18" ht="37" customHeight="1">
      <c r="A43" s="37"/>
      <c r="B43" s="432" t="s">
        <v>68</v>
      </c>
      <c r="C43" s="433"/>
      <c r="D43" s="433"/>
      <c r="E43" s="433"/>
      <c r="F43" s="433"/>
      <c r="G43" s="433"/>
      <c r="H43" s="433"/>
      <c r="I43" s="433"/>
      <c r="J43" s="433"/>
      <c r="K43" s="433"/>
      <c r="L43" s="433"/>
      <c r="M43" s="433"/>
      <c r="N43" s="433"/>
      <c r="O43" s="433"/>
      <c r="P43" s="433"/>
      <c r="Q43" s="434"/>
      <c r="R43" s="37"/>
    </row>
    <row r="44" spans="1:18" ht="104" customHeight="1">
      <c r="A44" s="37"/>
      <c r="B44" s="441" t="s">
        <v>191</v>
      </c>
      <c r="C44" s="442"/>
      <c r="D44" s="442"/>
      <c r="E44" s="442"/>
      <c r="F44" s="442"/>
      <c r="G44" s="442"/>
      <c r="H44" s="442"/>
      <c r="I44" s="442"/>
      <c r="J44" s="442"/>
      <c r="K44" s="442"/>
      <c r="L44" s="442"/>
      <c r="M44" s="442"/>
      <c r="N44" s="442"/>
      <c r="O44" s="442"/>
      <c r="P44" s="442"/>
      <c r="Q44" s="443"/>
      <c r="R44" s="37"/>
    </row>
    <row r="45" spans="1:18" ht="18.649999999999999" customHeight="1">
      <c r="A45" s="37"/>
      <c r="B45" s="65"/>
      <c r="C45" s="9"/>
      <c r="D45" s="9"/>
      <c r="E45" s="9"/>
      <c r="F45" s="9"/>
      <c r="G45" s="9"/>
      <c r="H45" s="9"/>
      <c r="I45" s="9"/>
      <c r="J45" s="9"/>
      <c r="K45" s="9"/>
      <c r="L45" s="9"/>
      <c r="M45" s="9"/>
      <c r="N45" s="9"/>
      <c r="O45" s="9"/>
      <c r="P45" s="9"/>
      <c r="Q45" s="61"/>
      <c r="R45" s="37"/>
    </row>
    <row r="46" spans="1:18" ht="18" customHeight="1">
      <c r="A46" s="37"/>
      <c r="B46" s="420" t="s">
        <v>63</v>
      </c>
      <c r="C46" s="421"/>
      <c r="D46" s="421"/>
      <c r="E46" s="421"/>
      <c r="F46" s="421"/>
      <c r="G46" s="421"/>
      <c r="H46" s="421"/>
      <c r="I46" s="421"/>
      <c r="J46" s="421"/>
      <c r="K46" s="421"/>
      <c r="L46" s="421"/>
      <c r="M46" s="421"/>
      <c r="N46" s="421"/>
      <c r="O46" s="421"/>
      <c r="P46" s="421"/>
      <c r="Q46" s="422"/>
      <c r="R46" s="37"/>
    </row>
    <row r="47" spans="1:18" ht="7.5" customHeight="1" thickBot="1">
      <c r="A47" s="37"/>
      <c r="B47" s="69"/>
      <c r="C47" s="70"/>
      <c r="D47" s="70"/>
      <c r="E47" s="70"/>
      <c r="F47" s="70"/>
      <c r="G47" s="70"/>
      <c r="H47" s="70"/>
      <c r="I47" s="70"/>
      <c r="J47" s="70"/>
      <c r="K47" s="70"/>
      <c r="L47" s="70"/>
      <c r="M47" s="70"/>
      <c r="N47" s="70"/>
      <c r="O47" s="70"/>
      <c r="P47" s="70"/>
      <c r="Q47" s="71"/>
      <c r="R47" s="37"/>
    </row>
    <row r="48" spans="1:18" s="34" customFormat="1" ht="18" customHeight="1" thickTop="1">
      <c r="A48" s="72"/>
      <c r="B48" s="72" t="s">
        <v>169</v>
      </c>
      <c r="C48" s="72"/>
      <c r="D48" s="72"/>
      <c r="E48" s="72"/>
      <c r="F48" s="72"/>
      <c r="G48" s="72"/>
      <c r="H48" s="72"/>
      <c r="I48" s="72"/>
      <c r="J48" s="72"/>
      <c r="K48" s="72"/>
      <c r="L48" s="72"/>
      <c r="M48" s="72"/>
      <c r="N48" s="72"/>
      <c r="O48" s="72"/>
      <c r="P48" s="72" t="s">
        <v>45</v>
      </c>
      <c r="Q48" s="72"/>
      <c r="R48" s="72"/>
    </row>
    <row r="49" spans="2:2" ht="18" hidden="1" customHeight="1">
      <c r="B49" s="7"/>
    </row>
  </sheetData>
  <sheetProtection algorithmName="SHA-512" hashValue="ueFxku+8fv9RNIrEPX+gT1rbpjvru7r3wg4b7CCUeEjC27pk75p3PDHFe60A22dzMTCg3sietdmKdJQzhrqnOw==" saltValue="o3VDVKNz+nTnKOk/ZTOjfg==" spinCount="100000" sheet="1" formatCells="0" formatColumns="0" formatRows="0" insertRows="0"/>
  <mergeCells count="21">
    <mergeCell ref="A1:R1"/>
    <mergeCell ref="B39:Q39"/>
    <mergeCell ref="A2:R2"/>
    <mergeCell ref="B22:Q22"/>
    <mergeCell ref="B17:Q17"/>
    <mergeCell ref="B25:Q25"/>
    <mergeCell ref="B46:Q46"/>
    <mergeCell ref="B30:Q30"/>
    <mergeCell ref="B40:Q40"/>
    <mergeCell ref="B32:Q32"/>
    <mergeCell ref="B41:Q41"/>
    <mergeCell ref="B31:Q31"/>
    <mergeCell ref="B33:Q33"/>
    <mergeCell ref="B36:Q36"/>
    <mergeCell ref="B44:Q44"/>
    <mergeCell ref="B42:Q42"/>
    <mergeCell ref="B43:Q43"/>
    <mergeCell ref="B37:Q37"/>
    <mergeCell ref="B38:Q38"/>
    <mergeCell ref="B34:Q34"/>
    <mergeCell ref="B35:Q35"/>
  </mergeCells>
  <pageMargins left="0.59055118110236227" right="0.59055118110236227" top="0.78740157480314965" bottom="0.78740157480314965" header="0.31496062992125984" footer="0.31496062992125984"/>
  <pageSetup paperSize="9" scale="54" fitToHeight="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C8758-8379-470B-A1D8-B09A07AE7517}">
  <sheetPr>
    <tabColor theme="9" tint="-0.249977111117893"/>
    <pageSetUpPr fitToPage="1"/>
  </sheetPr>
  <dimension ref="A1:Y464"/>
  <sheetViews>
    <sheetView zoomScale="80" zoomScaleNormal="80" workbookViewId="0"/>
  </sheetViews>
  <sheetFormatPr defaultColWidth="0" defaultRowHeight="15.5" zeroHeight="1"/>
  <cols>
    <col min="1" max="1" width="4.1796875" style="37" customWidth="1"/>
    <col min="2" max="3" width="21.453125" style="17" customWidth="1"/>
    <col min="4" max="5" width="14.453125" style="17" customWidth="1"/>
    <col min="6" max="7" width="14.453125" style="18" customWidth="1"/>
    <col min="8" max="8" width="14" style="11" customWidth="1"/>
    <col min="9" max="10" width="19.7265625" style="19" customWidth="1"/>
    <col min="11" max="11" width="23.54296875" style="19" customWidth="1"/>
    <col min="12" max="12" width="2.54296875" style="39" customWidth="1"/>
    <col min="13" max="13" width="4.1796875" style="39" customWidth="1"/>
    <col min="14" max="14" width="27.1796875" style="39" customWidth="1"/>
    <col min="15" max="15" width="15.7265625" style="39" customWidth="1"/>
    <col min="16" max="17" width="19.81640625" style="39" customWidth="1"/>
    <col min="18" max="18" width="3.26953125" style="39" customWidth="1"/>
    <col min="19" max="19" width="2.81640625" style="42" customWidth="1"/>
    <col min="20" max="22" width="2.81640625" style="11" hidden="1" customWidth="1"/>
    <col min="23" max="24" width="2.81640625" style="8" hidden="1" customWidth="1"/>
    <col min="25" max="16384" width="2.81640625" style="12" hidden="1"/>
  </cols>
  <sheetData>
    <row r="1" spans="1:25" s="37" customFormat="1">
      <c r="A1" s="36" t="s">
        <v>138</v>
      </c>
      <c r="F1" s="38"/>
      <c r="G1" s="38"/>
      <c r="H1" s="39"/>
      <c r="I1" s="39"/>
      <c r="J1" s="39"/>
      <c r="K1" s="39"/>
      <c r="L1" s="39"/>
      <c r="M1" s="39"/>
      <c r="N1" s="39"/>
      <c r="O1" s="39"/>
      <c r="P1" s="39"/>
      <c r="Q1" s="39"/>
      <c r="R1" s="39"/>
      <c r="S1" s="42"/>
      <c r="T1" s="39"/>
      <c r="U1" s="39"/>
      <c r="V1" s="39"/>
      <c r="W1" s="39"/>
      <c r="X1" s="39"/>
    </row>
    <row r="2" spans="1:25" s="37" customFormat="1">
      <c r="A2" s="36" t="s">
        <v>139</v>
      </c>
      <c r="F2" s="38"/>
      <c r="G2" s="38"/>
      <c r="H2" s="39"/>
      <c r="I2" s="39"/>
      <c r="J2" s="39"/>
      <c r="K2" s="39"/>
      <c r="L2" s="39"/>
      <c r="M2" s="39"/>
      <c r="N2" s="39"/>
      <c r="O2" s="39"/>
      <c r="P2" s="39"/>
      <c r="Q2" s="39"/>
      <c r="R2" s="39"/>
      <c r="S2" s="42"/>
      <c r="T2" s="39"/>
      <c r="U2" s="39"/>
      <c r="V2" s="39"/>
      <c r="W2" s="39"/>
      <c r="X2" s="39"/>
    </row>
    <row r="3" spans="1:25" s="37" customFormat="1" ht="16" thickBot="1">
      <c r="B3" s="40"/>
      <c r="C3" s="40"/>
      <c r="D3" s="40"/>
      <c r="E3" s="40"/>
      <c r="F3" s="38"/>
      <c r="G3" s="38"/>
      <c r="H3" s="39"/>
      <c r="I3" s="39"/>
      <c r="J3" s="39"/>
      <c r="K3" s="39"/>
      <c r="L3" s="39"/>
      <c r="M3" s="39"/>
      <c r="N3" s="39"/>
      <c r="O3" s="39"/>
      <c r="P3" s="39"/>
      <c r="Q3" s="39"/>
      <c r="R3" s="39"/>
      <c r="S3" s="42"/>
      <c r="T3" s="39"/>
      <c r="U3" s="39"/>
      <c r="V3" s="39"/>
      <c r="W3" s="39"/>
      <c r="X3" s="39"/>
    </row>
    <row r="4" spans="1:25" s="37" customFormat="1" ht="34" thickTop="1">
      <c r="B4" s="50"/>
      <c r="C4" s="54"/>
      <c r="D4" s="54"/>
      <c r="E4" s="54"/>
      <c r="F4" s="51"/>
      <c r="G4" s="51"/>
      <c r="H4" s="52"/>
      <c r="I4" s="52"/>
      <c r="J4" s="52"/>
      <c r="K4" s="53"/>
      <c r="L4" s="39"/>
      <c r="M4" s="466" t="s">
        <v>39</v>
      </c>
      <c r="N4" s="467"/>
      <c r="O4" s="467"/>
      <c r="P4" s="101"/>
      <c r="Q4" s="101"/>
      <c r="R4" s="27"/>
      <c r="S4" s="42"/>
      <c r="T4" s="39"/>
      <c r="U4" s="39"/>
      <c r="V4" s="39"/>
      <c r="W4" s="39"/>
      <c r="X4" s="39"/>
    </row>
    <row r="5" spans="1:25" ht="33.5">
      <c r="B5" s="49"/>
      <c r="C5" s="103"/>
      <c r="D5" s="12"/>
      <c r="E5" s="9"/>
      <c r="F5" s="9"/>
      <c r="G5" s="9"/>
      <c r="H5" s="20"/>
      <c r="I5" s="408" t="s">
        <v>9</v>
      </c>
      <c r="J5" s="409"/>
      <c r="K5" s="61"/>
      <c r="M5" s="111"/>
      <c r="N5" s="21"/>
      <c r="O5" s="114" t="s">
        <v>10</v>
      </c>
      <c r="P5" s="114" t="s">
        <v>17</v>
      </c>
      <c r="Q5" s="114" t="s">
        <v>100</v>
      </c>
      <c r="R5" s="112"/>
      <c r="T5" s="8"/>
      <c r="U5" s="8"/>
      <c r="V5" s="8"/>
    </row>
    <row r="6" spans="1:25" ht="19" thickBot="1">
      <c r="B6" s="49"/>
      <c r="C6" s="103"/>
      <c r="D6" s="104"/>
      <c r="E6" s="104"/>
      <c r="F6" s="104"/>
      <c r="G6" s="74"/>
      <c r="H6" s="20"/>
      <c r="I6" s="74"/>
      <c r="J6" s="74"/>
      <c r="K6" s="61"/>
      <c r="M6" s="28"/>
      <c r="N6" s="25" t="s">
        <v>23</v>
      </c>
      <c r="O6" s="117">
        <f>IF(SUM(F10:F204)=0,(SUM(D10:D204)/2.471),SUM(F10:F204))</f>
        <v>0</v>
      </c>
      <c r="P6" s="186">
        <f>IFERROR(O6/100,"")</f>
        <v>0</v>
      </c>
      <c r="Q6" s="117">
        <f>(IF(SUM(D10:D204)=0,(SUM(F10:F204)*2.471),SUM(D10:D204)))</f>
        <v>0</v>
      </c>
      <c r="R6" s="29"/>
      <c r="T6" s="8"/>
      <c r="U6" s="8"/>
      <c r="V6" s="8"/>
    </row>
    <row r="7" spans="1:25" ht="19.5" thickTop="1" thickBot="1">
      <c r="B7" s="105"/>
      <c r="C7" s="74"/>
      <c r="D7" s="471" t="s">
        <v>102</v>
      </c>
      <c r="E7" s="472"/>
      <c r="F7" s="472"/>
      <c r="G7" s="473"/>
      <c r="H7" s="74"/>
      <c r="I7" s="74"/>
      <c r="J7" s="74"/>
      <c r="K7" s="106"/>
      <c r="M7" s="28"/>
      <c r="N7" s="25" t="s">
        <v>18</v>
      </c>
      <c r="O7" s="117">
        <f>IF(SUM(G10:G204)=0,(SUM(E10:E204)/2.471),SUM(G10:G204))</f>
        <v>0</v>
      </c>
      <c r="P7" s="186">
        <f>IFERROR(O7/100,"")</f>
        <v>0</v>
      </c>
      <c r="Q7" s="117">
        <f>(IF(SUM(E10:E204)=0,(SUM(G10:G204)*2.471),SUM(E10:E204)))</f>
        <v>0</v>
      </c>
      <c r="R7" s="29"/>
      <c r="T7" s="8"/>
      <c r="U7" s="8"/>
      <c r="V7" s="8"/>
    </row>
    <row r="8" spans="1:25" ht="24.65" customHeight="1" thickTop="1" thickBot="1">
      <c r="B8" s="44"/>
      <c r="C8" s="45"/>
      <c r="D8" s="458" t="s">
        <v>103</v>
      </c>
      <c r="E8" s="459"/>
      <c r="F8" s="458" t="s">
        <v>104</v>
      </c>
      <c r="G8" s="459"/>
      <c r="H8" s="44"/>
      <c r="I8" s="45"/>
      <c r="J8" s="45"/>
      <c r="K8" s="46"/>
      <c r="M8" s="28"/>
      <c r="N8" s="26" t="s">
        <v>8</v>
      </c>
      <c r="O8" s="468" t="str">
        <f>IFERROR(O7/O6,"")</f>
        <v/>
      </c>
      <c r="P8" s="469"/>
      <c r="Q8" s="470"/>
      <c r="R8" s="29"/>
      <c r="T8" s="8"/>
      <c r="U8" s="8"/>
      <c r="V8" s="8"/>
    </row>
    <row r="9" spans="1:25" ht="78" thickTop="1">
      <c r="B9" s="55" t="s">
        <v>101</v>
      </c>
      <c r="C9" s="107" t="s">
        <v>74</v>
      </c>
      <c r="D9" s="118" t="s">
        <v>105</v>
      </c>
      <c r="E9" s="119" t="s">
        <v>106</v>
      </c>
      <c r="F9" s="118" t="s">
        <v>105</v>
      </c>
      <c r="G9" s="119" t="s">
        <v>106</v>
      </c>
      <c r="H9" s="110" t="s">
        <v>8</v>
      </c>
      <c r="I9" s="56" t="s">
        <v>108</v>
      </c>
      <c r="J9" s="56" t="s">
        <v>109</v>
      </c>
      <c r="K9" s="57" t="s">
        <v>69</v>
      </c>
      <c r="L9" s="47"/>
      <c r="M9" s="28"/>
      <c r="N9" s="102"/>
      <c r="O9" s="474" t="s">
        <v>19</v>
      </c>
      <c r="P9" s="476" t="s">
        <v>61</v>
      </c>
      <c r="Q9" s="476" t="s">
        <v>62</v>
      </c>
      <c r="R9" s="30"/>
      <c r="S9" s="41"/>
      <c r="T9" s="6"/>
      <c r="U9" s="6"/>
      <c r="V9" s="6"/>
      <c r="W9" s="10"/>
      <c r="X9" s="10"/>
      <c r="Y9" s="1"/>
    </row>
    <row r="10" spans="1:25" ht="18.649999999999999" customHeight="1">
      <c r="B10" s="76"/>
      <c r="C10" s="108"/>
      <c r="D10" s="238"/>
      <c r="E10" s="239"/>
      <c r="F10" s="238"/>
      <c r="G10" s="239"/>
      <c r="H10" s="530" t="str">
        <f t="shared" ref="H10:H73" si="0">IFERROR((IF(ISBLANK(D10),(G10/F10),((E10/D10)))),"")</f>
        <v/>
      </c>
      <c r="I10" s="78"/>
      <c r="J10" s="78"/>
      <c r="K10" s="79"/>
      <c r="L10" s="48"/>
      <c r="M10" s="28"/>
      <c r="N10" s="102"/>
      <c r="O10" s="475"/>
      <c r="P10" s="477"/>
      <c r="Q10" s="477"/>
      <c r="R10" s="30"/>
      <c r="T10" s="14"/>
      <c r="U10" s="14"/>
      <c r="V10" s="15"/>
      <c r="W10" s="13"/>
      <c r="X10" s="13"/>
      <c r="Y10" s="1"/>
    </row>
    <row r="11" spans="1:25" ht="18.649999999999999" customHeight="1">
      <c r="B11" s="76"/>
      <c r="C11" s="108"/>
      <c r="D11" s="238"/>
      <c r="E11" s="239"/>
      <c r="F11" s="238"/>
      <c r="G11" s="239"/>
      <c r="H11" s="530" t="str">
        <f t="shared" si="0"/>
        <v/>
      </c>
      <c r="I11" s="78"/>
      <c r="J11" s="78"/>
      <c r="K11" s="79"/>
      <c r="L11" s="48"/>
      <c r="M11" s="28"/>
      <c r="N11" s="102"/>
      <c r="O11" s="475"/>
      <c r="P11" s="477"/>
      <c r="Q11" s="477"/>
      <c r="R11" s="30"/>
      <c r="T11" s="14"/>
      <c r="U11" s="14"/>
      <c r="V11" s="15"/>
      <c r="W11" s="13"/>
      <c r="X11" s="13"/>
      <c r="Y11" s="2"/>
    </row>
    <row r="12" spans="1:25" ht="15.65" customHeight="1">
      <c r="B12" s="76"/>
      <c r="C12" s="108"/>
      <c r="D12" s="238"/>
      <c r="E12" s="239"/>
      <c r="F12" s="238"/>
      <c r="G12" s="239"/>
      <c r="H12" s="530" t="str">
        <f t="shared" si="0"/>
        <v/>
      </c>
      <c r="I12" s="78"/>
      <c r="J12" s="78"/>
      <c r="K12" s="79"/>
      <c r="L12" s="48"/>
      <c r="M12" s="28"/>
      <c r="N12" s="102"/>
      <c r="O12" s="115"/>
      <c r="P12" s="116"/>
      <c r="Q12" s="116"/>
      <c r="R12" s="30"/>
      <c r="T12" s="14"/>
      <c r="U12" s="14"/>
      <c r="V12" s="15"/>
      <c r="W12" s="13"/>
      <c r="X12" s="13"/>
      <c r="Y12" s="2"/>
    </row>
    <row r="13" spans="1:25" ht="15.65" customHeight="1">
      <c r="B13" s="76"/>
      <c r="C13" s="108"/>
      <c r="D13" s="238"/>
      <c r="E13" s="239"/>
      <c r="F13" s="238"/>
      <c r="G13" s="239"/>
      <c r="H13" s="530" t="str">
        <f t="shared" si="0"/>
        <v/>
      </c>
      <c r="I13" s="78"/>
      <c r="J13" s="78"/>
      <c r="K13" s="79"/>
      <c r="L13" s="48"/>
      <c r="M13" s="28"/>
      <c r="N13" s="462" t="s">
        <v>5</v>
      </c>
      <c r="O13" s="463" t="str">
        <f>IF(SUM(I10:I204)=0,"",SUM(I10:I204))</f>
        <v/>
      </c>
      <c r="P13" s="463" t="str">
        <f>IFERROR(O13*365,"")</f>
        <v/>
      </c>
      <c r="Q13" s="460" t="str">
        <f>IFERROR(P13/O6,"")</f>
        <v/>
      </c>
      <c r="R13" s="29"/>
      <c r="S13" s="37"/>
      <c r="T13" s="9"/>
      <c r="U13" s="12"/>
      <c r="V13" s="457"/>
      <c r="W13" s="13"/>
      <c r="X13" s="13"/>
      <c r="Y13" s="2"/>
    </row>
    <row r="14" spans="1:25" ht="15.65" customHeight="1">
      <c r="B14" s="76"/>
      <c r="C14" s="108"/>
      <c r="D14" s="238"/>
      <c r="E14" s="239"/>
      <c r="F14" s="238"/>
      <c r="G14" s="239"/>
      <c r="H14" s="530" t="str">
        <f t="shared" si="0"/>
        <v/>
      </c>
      <c r="I14" s="78"/>
      <c r="J14" s="78"/>
      <c r="K14" s="79"/>
      <c r="L14" s="48"/>
      <c r="M14" s="28"/>
      <c r="N14" s="462"/>
      <c r="O14" s="464"/>
      <c r="P14" s="464"/>
      <c r="Q14" s="461"/>
      <c r="R14" s="31"/>
      <c r="S14" s="37"/>
      <c r="T14" s="9"/>
      <c r="U14" s="12"/>
      <c r="V14" s="457"/>
      <c r="W14" s="13"/>
      <c r="X14" s="13"/>
    </row>
    <row r="15" spans="1:25" ht="18.649999999999999" customHeight="1">
      <c r="B15" s="76"/>
      <c r="C15" s="108"/>
      <c r="D15" s="238"/>
      <c r="E15" s="239"/>
      <c r="F15" s="238"/>
      <c r="G15" s="239"/>
      <c r="H15" s="530" t="str">
        <f t="shared" si="0"/>
        <v/>
      </c>
      <c r="I15" s="78"/>
      <c r="J15" s="78"/>
      <c r="K15" s="79"/>
      <c r="L15" s="48"/>
      <c r="M15" s="32"/>
      <c r="N15" s="462"/>
      <c r="O15" s="464"/>
      <c r="P15" s="464"/>
      <c r="Q15" s="461"/>
      <c r="R15" s="31"/>
      <c r="S15" s="37"/>
      <c r="T15" s="9"/>
      <c r="U15" s="12"/>
      <c r="V15" s="457"/>
      <c r="W15" s="13"/>
      <c r="X15" s="13"/>
    </row>
    <row r="16" spans="1:25" ht="15.65" customHeight="1">
      <c r="B16" s="76"/>
      <c r="C16" s="108"/>
      <c r="D16" s="238"/>
      <c r="E16" s="239"/>
      <c r="F16" s="238"/>
      <c r="G16" s="239"/>
      <c r="H16" s="530" t="str">
        <f t="shared" si="0"/>
        <v/>
      </c>
      <c r="I16" s="78"/>
      <c r="J16" s="78"/>
      <c r="K16" s="79"/>
      <c r="M16" s="32"/>
      <c r="N16" s="462" t="s">
        <v>6</v>
      </c>
      <c r="O16" s="463" t="str">
        <f>IF(SUM(J10:J204)=0,"",SUM(J10:J204))</f>
        <v/>
      </c>
      <c r="P16" s="463" t="str">
        <f>IFERROR(O16*365,"")</f>
        <v/>
      </c>
      <c r="Q16" s="460" t="str">
        <f>IFERROR(P16/O7,"")</f>
        <v/>
      </c>
      <c r="R16" s="33"/>
      <c r="S16" s="37"/>
      <c r="T16" s="9"/>
      <c r="U16" s="12"/>
      <c r="V16" s="457"/>
    </row>
    <row r="17" spans="2:22" ht="15.65" customHeight="1">
      <c r="B17" s="76"/>
      <c r="C17" s="108"/>
      <c r="D17" s="238"/>
      <c r="E17" s="239"/>
      <c r="F17" s="238"/>
      <c r="G17" s="239"/>
      <c r="H17" s="530" t="str">
        <f t="shared" si="0"/>
        <v/>
      </c>
      <c r="I17" s="78"/>
      <c r="J17" s="78"/>
      <c r="K17" s="79"/>
      <c r="M17" s="32"/>
      <c r="N17" s="462"/>
      <c r="O17" s="464"/>
      <c r="P17" s="464"/>
      <c r="Q17" s="461"/>
      <c r="R17" s="33"/>
      <c r="T17" s="9"/>
      <c r="U17" s="12"/>
      <c r="V17" s="16"/>
    </row>
    <row r="18" spans="2:22" ht="15.65" customHeight="1">
      <c r="B18" s="76"/>
      <c r="C18" s="108"/>
      <c r="D18" s="238"/>
      <c r="E18" s="239"/>
      <c r="F18" s="238"/>
      <c r="G18" s="239"/>
      <c r="H18" s="530" t="str">
        <f t="shared" si="0"/>
        <v/>
      </c>
      <c r="I18" s="78"/>
      <c r="J18" s="78"/>
      <c r="K18" s="79"/>
      <c r="M18" s="32"/>
      <c r="N18" s="462"/>
      <c r="O18" s="465"/>
      <c r="P18" s="464"/>
      <c r="Q18" s="461"/>
      <c r="R18" s="29"/>
      <c r="S18" s="43"/>
      <c r="T18" s="9"/>
      <c r="U18" s="12"/>
      <c r="V18" s="16"/>
    </row>
    <row r="19" spans="2:22" ht="18.5">
      <c r="B19" s="76"/>
      <c r="C19" s="108"/>
      <c r="D19" s="238"/>
      <c r="E19" s="239"/>
      <c r="F19" s="238"/>
      <c r="G19" s="239"/>
      <c r="H19" s="530" t="str">
        <f t="shared" si="0"/>
        <v/>
      </c>
      <c r="I19" s="78"/>
      <c r="J19" s="78"/>
      <c r="K19" s="79"/>
      <c r="M19" s="32"/>
      <c r="N19" s="102"/>
      <c r="O19" s="113"/>
      <c r="P19" s="113"/>
      <c r="Q19" s="113"/>
      <c r="R19" s="29"/>
      <c r="T19" s="14"/>
      <c r="U19" s="14"/>
      <c r="V19" s="14"/>
    </row>
    <row r="20" spans="2:22" ht="16" thickBot="1">
      <c r="B20" s="76"/>
      <c r="C20" s="108"/>
      <c r="D20" s="238"/>
      <c r="E20" s="239"/>
      <c r="F20" s="238"/>
      <c r="G20" s="239"/>
      <c r="H20" s="530" t="str">
        <f t="shared" si="0"/>
        <v/>
      </c>
      <c r="I20" s="78"/>
      <c r="J20" s="78"/>
      <c r="K20" s="79"/>
      <c r="M20" s="22"/>
      <c r="N20" s="23"/>
      <c r="O20" s="23"/>
      <c r="P20" s="23"/>
      <c r="Q20" s="23"/>
      <c r="R20" s="24"/>
      <c r="S20" s="37"/>
      <c r="T20" s="9"/>
      <c r="U20" s="12"/>
      <c r="V20" s="14"/>
    </row>
    <row r="21" spans="2:22" ht="16" thickTop="1">
      <c r="B21" s="76"/>
      <c r="C21" s="108"/>
      <c r="D21" s="238"/>
      <c r="E21" s="239"/>
      <c r="F21" s="238"/>
      <c r="G21" s="239"/>
      <c r="H21" s="530" t="str">
        <f t="shared" si="0"/>
        <v/>
      </c>
      <c r="I21" s="78"/>
      <c r="J21" s="78"/>
      <c r="K21" s="79"/>
      <c r="S21" s="37"/>
      <c r="T21" s="9"/>
      <c r="U21" s="12"/>
      <c r="V21" s="14"/>
    </row>
    <row r="22" spans="2:22">
      <c r="B22" s="76"/>
      <c r="C22" s="108"/>
      <c r="D22" s="238"/>
      <c r="E22" s="239"/>
      <c r="F22" s="238"/>
      <c r="G22" s="239"/>
      <c r="H22" s="530" t="str">
        <f t="shared" si="0"/>
        <v/>
      </c>
      <c r="I22" s="78"/>
      <c r="J22" s="78"/>
      <c r="K22" s="79"/>
      <c r="S22" s="37"/>
      <c r="T22" s="9"/>
      <c r="U22" s="12"/>
      <c r="V22" s="14"/>
    </row>
    <row r="23" spans="2:22">
      <c r="B23" s="76"/>
      <c r="C23" s="108"/>
      <c r="D23" s="238"/>
      <c r="E23" s="239"/>
      <c r="F23" s="238"/>
      <c r="G23" s="239"/>
      <c r="H23" s="530" t="str">
        <f t="shared" si="0"/>
        <v/>
      </c>
      <c r="I23" s="78"/>
      <c r="J23" s="78"/>
      <c r="K23" s="79"/>
      <c r="S23" s="37"/>
      <c r="T23" s="9"/>
      <c r="U23" s="12"/>
      <c r="V23" s="14"/>
    </row>
    <row r="24" spans="2:22">
      <c r="B24" s="76"/>
      <c r="C24" s="108"/>
      <c r="D24" s="238"/>
      <c r="E24" s="239"/>
      <c r="F24" s="238"/>
      <c r="G24" s="239"/>
      <c r="H24" s="530" t="str">
        <f t="shared" si="0"/>
        <v/>
      </c>
      <c r="I24" s="78"/>
      <c r="J24" s="78"/>
      <c r="K24" s="79"/>
      <c r="S24" s="37"/>
      <c r="T24" s="9"/>
      <c r="U24" s="9"/>
      <c r="V24" s="14"/>
    </row>
    <row r="25" spans="2:22">
      <c r="B25" s="76"/>
      <c r="C25" s="108"/>
      <c r="D25" s="238"/>
      <c r="E25" s="239"/>
      <c r="F25" s="238"/>
      <c r="G25" s="239"/>
      <c r="H25" s="530" t="str">
        <f t="shared" si="0"/>
        <v/>
      </c>
      <c r="I25" s="78"/>
      <c r="J25" s="78"/>
      <c r="K25" s="79"/>
      <c r="T25" s="14"/>
      <c r="U25" s="14"/>
      <c r="V25" s="14"/>
    </row>
    <row r="26" spans="2:22">
      <c r="B26" s="76"/>
      <c r="C26" s="108"/>
      <c r="D26" s="238"/>
      <c r="E26" s="239"/>
      <c r="F26" s="238"/>
      <c r="G26" s="239"/>
      <c r="H26" s="530" t="str">
        <f t="shared" si="0"/>
        <v/>
      </c>
      <c r="I26" s="78"/>
      <c r="J26" s="78"/>
      <c r="K26" s="79"/>
      <c r="N26" s="37"/>
      <c r="O26" s="37"/>
      <c r="P26" s="37"/>
      <c r="Q26" s="37"/>
      <c r="R26" s="37"/>
      <c r="T26" s="8"/>
      <c r="U26" s="8"/>
      <c r="V26" s="8"/>
    </row>
    <row r="27" spans="2:22">
      <c r="B27" s="76"/>
      <c r="C27" s="108"/>
      <c r="D27" s="238"/>
      <c r="E27" s="239"/>
      <c r="F27" s="238"/>
      <c r="G27" s="239"/>
      <c r="H27" s="530" t="str">
        <f t="shared" si="0"/>
        <v/>
      </c>
      <c r="I27" s="78"/>
      <c r="J27" s="78"/>
      <c r="K27" s="79"/>
      <c r="N27" s="37"/>
      <c r="O27" s="37"/>
      <c r="P27" s="37"/>
      <c r="Q27" s="37"/>
      <c r="R27" s="37"/>
      <c r="T27" s="8"/>
      <c r="U27" s="8"/>
      <c r="V27" s="8"/>
    </row>
    <row r="28" spans="2:22">
      <c r="B28" s="76"/>
      <c r="C28" s="108"/>
      <c r="D28" s="238"/>
      <c r="E28" s="239"/>
      <c r="F28" s="238"/>
      <c r="G28" s="239"/>
      <c r="H28" s="530" t="str">
        <f t="shared" si="0"/>
        <v/>
      </c>
      <c r="I28" s="78"/>
      <c r="J28" s="78"/>
      <c r="K28" s="79"/>
      <c r="N28" s="42"/>
      <c r="O28" s="42"/>
      <c r="P28" s="42"/>
      <c r="Q28" s="42"/>
      <c r="R28" s="42"/>
      <c r="T28" s="8"/>
      <c r="U28" s="8"/>
      <c r="V28" s="8"/>
    </row>
    <row r="29" spans="2:22">
      <c r="B29" s="76"/>
      <c r="C29" s="108"/>
      <c r="D29" s="238"/>
      <c r="E29" s="239"/>
      <c r="F29" s="238"/>
      <c r="G29" s="239"/>
      <c r="H29" s="530" t="str">
        <f t="shared" si="0"/>
        <v/>
      </c>
      <c r="I29" s="78"/>
      <c r="J29" s="78"/>
      <c r="K29" s="79"/>
      <c r="N29" s="42"/>
      <c r="O29" s="42"/>
      <c r="P29" s="42"/>
      <c r="Q29" s="42"/>
      <c r="R29" s="42"/>
      <c r="T29" s="8"/>
      <c r="U29" s="8"/>
      <c r="V29" s="8"/>
    </row>
    <row r="30" spans="2:22">
      <c r="B30" s="76"/>
      <c r="C30" s="108"/>
      <c r="D30" s="238"/>
      <c r="E30" s="239"/>
      <c r="F30" s="238"/>
      <c r="G30" s="239"/>
      <c r="H30" s="530" t="str">
        <f t="shared" si="0"/>
        <v/>
      </c>
      <c r="I30" s="78"/>
      <c r="J30" s="78"/>
      <c r="K30" s="79"/>
      <c r="T30" s="8"/>
      <c r="U30" s="8"/>
      <c r="V30" s="8"/>
    </row>
    <row r="31" spans="2:22">
      <c r="B31" s="76"/>
      <c r="C31" s="108"/>
      <c r="D31" s="238"/>
      <c r="E31" s="239"/>
      <c r="F31" s="238"/>
      <c r="G31" s="239"/>
      <c r="H31" s="530" t="str">
        <f t="shared" si="0"/>
        <v/>
      </c>
      <c r="I31" s="78"/>
      <c r="J31" s="78"/>
      <c r="K31" s="79"/>
      <c r="T31" s="8"/>
      <c r="U31" s="8"/>
      <c r="V31" s="8"/>
    </row>
    <row r="32" spans="2:22">
      <c r="B32" s="76"/>
      <c r="C32" s="108"/>
      <c r="D32" s="238"/>
      <c r="E32" s="239"/>
      <c r="F32" s="238"/>
      <c r="G32" s="239"/>
      <c r="H32" s="530" t="str">
        <f t="shared" si="0"/>
        <v/>
      </c>
      <c r="I32" s="78"/>
      <c r="J32" s="78"/>
      <c r="K32" s="79"/>
      <c r="T32" s="8"/>
      <c r="U32" s="8"/>
      <c r="V32" s="8"/>
    </row>
    <row r="33" spans="2:22">
      <c r="B33" s="76"/>
      <c r="C33" s="108"/>
      <c r="D33" s="238"/>
      <c r="E33" s="239"/>
      <c r="F33" s="238"/>
      <c r="G33" s="239"/>
      <c r="H33" s="530" t="str">
        <f t="shared" si="0"/>
        <v/>
      </c>
      <c r="I33" s="78"/>
      <c r="J33" s="78"/>
      <c r="K33" s="79"/>
      <c r="T33" s="8"/>
      <c r="U33" s="8"/>
      <c r="V33" s="8"/>
    </row>
    <row r="34" spans="2:22">
      <c r="B34" s="76"/>
      <c r="C34" s="108"/>
      <c r="D34" s="238"/>
      <c r="E34" s="239"/>
      <c r="F34" s="238"/>
      <c r="G34" s="239"/>
      <c r="H34" s="530" t="str">
        <f t="shared" si="0"/>
        <v/>
      </c>
      <c r="I34" s="78"/>
      <c r="J34" s="78"/>
      <c r="K34" s="79"/>
      <c r="T34" s="8"/>
      <c r="U34" s="8"/>
      <c r="V34" s="8"/>
    </row>
    <row r="35" spans="2:22">
      <c r="B35" s="76"/>
      <c r="C35" s="108"/>
      <c r="D35" s="238"/>
      <c r="E35" s="239"/>
      <c r="F35" s="238"/>
      <c r="G35" s="239"/>
      <c r="H35" s="530" t="str">
        <f t="shared" si="0"/>
        <v/>
      </c>
      <c r="I35" s="78"/>
      <c r="J35" s="78"/>
      <c r="K35" s="79"/>
      <c r="T35" s="8"/>
      <c r="U35" s="8"/>
      <c r="V35" s="8"/>
    </row>
    <row r="36" spans="2:22">
      <c r="B36" s="76"/>
      <c r="C36" s="108"/>
      <c r="D36" s="238"/>
      <c r="E36" s="239"/>
      <c r="F36" s="238"/>
      <c r="G36" s="239"/>
      <c r="H36" s="530" t="str">
        <f t="shared" si="0"/>
        <v/>
      </c>
      <c r="I36" s="78"/>
      <c r="J36" s="78"/>
      <c r="K36" s="79"/>
      <c r="T36" s="8"/>
      <c r="U36" s="8"/>
      <c r="V36" s="8"/>
    </row>
    <row r="37" spans="2:22">
      <c r="B37" s="76"/>
      <c r="C37" s="108"/>
      <c r="D37" s="238"/>
      <c r="E37" s="239"/>
      <c r="F37" s="238"/>
      <c r="G37" s="239"/>
      <c r="H37" s="530" t="str">
        <f t="shared" si="0"/>
        <v/>
      </c>
      <c r="I37" s="78"/>
      <c r="J37" s="78"/>
      <c r="K37" s="79"/>
      <c r="T37" s="8"/>
      <c r="U37" s="8"/>
      <c r="V37" s="8"/>
    </row>
    <row r="38" spans="2:22">
      <c r="B38" s="76"/>
      <c r="C38" s="108"/>
      <c r="D38" s="238"/>
      <c r="E38" s="239"/>
      <c r="F38" s="238"/>
      <c r="G38" s="239"/>
      <c r="H38" s="530" t="str">
        <f t="shared" si="0"/>
        <v/>
      </c>
      <c r="I38" s="78"/>
      <c r="J38" s="78"/>
      <c r="K38" s="79"/>
      <c r="T38" s="8"/>
      <c r="U38" s="8"/>
      <c r="V38" s="8"/>
    </row>
    <row r="39" spans="2:22">
      <c r="B39" s="76"/>
      <c r="C39" s="108"/>
      <c r="D39" s="238"/>
      <c r="E39" s="239"/>
      <c r="F39" s="238"/>
      <c r="G39" s="239"/>
      <c r="H39" s="530" t="str">
        <f t="shared" si="0"/>
        <v/>
      </c>
      <c r="I39" s="78"/>
      <c r="J39" s="78"/>
      <c r="K39" s="79"/>
      <c r="T39" s="8"/>
      <c r="U39" s="8"/>
      <c r="V39" s="8"/>
    </row>
    <row r="40" spans="2:22">
      <c r="B40" s="76"/>
      <c r="C40" s="108"/>
      <c r="D40" s="238"/>
      <c r="E40" s="239"/>
      <c r="F40" s="238"/>
      <c r="G40" s="239"/>
      <c r="H40" s="530" t="str">
        <f t="shared" si="0"/>
        <v/>
      </c>
      <c r="I40" s="78"/>
      <c r="J40" s="78"/>
      <c r="K40" s="79"/>
      <c r="T40" s="8"/>
      <c r="U40" s="8"/>
      <c r="V40" s="8"/>
    </row>
    <row r="41" spans="2:22">
      <c r="B41" s="76"/>
      <c r="C41" s="108"/>
      <c r="D41" s="238"/>
      <c r="E41" s="239"/>
      <c r="F41" s="238"/>
      <c r="G41" s="239"/>
      <c r="H41" s="530" t="str">
        <f t="shared" si="0"/>
        <v/>
      </c>
      <c r="I41" s="78"/>
      <c r="J41" s="78"/>
      <c r="K41" s="79"/>
      <c r="T41" s="8"/>
      <c r="U41" s="8"/>
      <c r="V41" s="8"/>
    </row>
    <row r="42" spans="2:22">
      <c r="B42" s="76"/>
      <c r="C42" s="108"/>
      <c r="D42" s="238"/>
      <c r="E42" s="239"/>
      <c r="F42" s="238"/>
      <c r="G42" s="239"/>
      <c r="H42" s="530" t="str">
        <f t="shared" si="0"/>
        <v/>
      </c>
      <c r="I42" s="78"/>
      <c r="J42" s="78"/>
      <c r="K42" s="79"/>
      <c r="T42" s="8"/>
      <c r="U42" s="8"/>
      <c r="V42" s="8"/>
    </row>
    <row r="43" spans="2:22">
      <c r="B43" s="76"/>
      <c r="C43" s="108"/>
      <c r="D43" s="238"/>
      <c r="E43" s="239"/>
      <c r="F43" s="238"/>
      <c r="G43" s="239"/>
      <c r="H43" s="530" t="str">
        <f t="shared" si="0"/>
        <v/>
      </c>
      <c r="I43" s="78"/>
      <c r="J43" s="78"/>
      <c r="K43" s="79"/>
      <c r="T43" s="8"/>
      <c r="U43" s="8"/>
      <c r="V43" s="8"/>
    </row>
    <row r="44" spans="2:22">
      <c r="B44" s="76"/>
      <c r="C44" s="108"/>
      <c r="D44" s="238"/>
      <c r="E44" s="239"/>
      <c r="F44" s="238"/>
      <c r="G44" s="239"/>
      <c r="H44" s="530" t="str">
        <f t="shared" si="0"/>
        <v/>
      </c>
      <c r="I44" s="78"/>
      <c r="J44" s="78"/>
      <c r="K44" s="79"/>
      <c r="T44" s="8"/>
      <c r="U44" s="8"/>
      <c r="V44" s="8"/>
    </row>
    <row r="45" spans="2:22">
      <c r="B45" s="76"/>
      <c r="C45" s="108"/>
      <c r="D45" s="238"/>
      <c r="E45" s="239"/>
      <c r="F45" s="238"/>
      <c r="G45" s="239"/>
      <c r="H45" s="530" t="str">
        <f t="shared" si="0"/>
        <v/>
      </c>
      <c r="I45" s="78"/>
      <c r="J45" s="78"/>
      <c r="K45" s="79"/>
      <c r="T45" s="8"/>
      <c r="U45" s="8"/>
      <c r="V45" s="8"/>
    </row>
    <row r="46" spans="2:22">
      <c r="B46" s="76"/>
      <c r="C46" s="108"/>
      <c r="D46" s="238"/>
      <c r="E46" s="239"/>
      <c r="F46" s="238"/>
      <c r="G46" s="239"/>
      <c r="H46" s="530" t="str">
        <f t="shared" si="0"/>
        <v/>
      </c>
      <c r="I46" s="78"/>
      <c r="J46" s="78"/>
      <c r="K46" s="79"/>
      <c r="T46" s="8"/>
      <c r="U46" s="8"/>
      <c r="V46" s="8"/>
    </row>
    <row r="47" spans="2:22">
      <c r="B47" s="76"/>
      <c r="C47" s="108"/>
      <c r="D47" s="238"/>
      <c r="E47" s="239"/>
      <c r="F47" s="238"/>
      <c r="G47" s="239"/>
      <c r="H47" s="530" t="str">
        <f t="shared" si="0"/>
        <v/>
      </c>
      <c r="I47" s="78"/>
      <c r="J47" s="78"/>
      <c r="K47" s="79"/>
      <c r="T47" s="8"/>
      <c r="U47" s="8"/>
      <c r="V47" s="8"/>
    </row>
    <row r="48" spans="2:22">
      <c r="B48" s="76"/>
      <c r="C48" s="108"/>
      <c r="D48" s="238"/>
      <c r="E48" s="239"/>
      <c r="F48" s="238"/>
      <c r="G48" s="239"/>
      <c r="H48" s="530" t="str">
        <f t="shared" si="0"/>
        <v/>
      </c>
      <c r="I48" s="78"/>
      <c r="J48" s="78"/>
      <c r="K48" s="79"/>
      <c r="T48" s="8"/>
      <c r="U48" s="8"/>
      <c r="V48" s="8"/>
    </row>
    <row r="49" spans="2:22">
      <c r="B49" s="76"/>
      <c r="C49" s="108"/>
      <c r="D49" s="238"/>
      <c r="E49" s="239"/>
      <c r="F49" s="238"/>
      <c r="G49" s="239"/>
      <c r="H49" s="530" t="str">
        <f t="shared" si="0"/>
        <v/>
      </c>
      <c r="I49" s="78"/>
      <c r="J49" s="78"/>
      <c r="K49" s="79"/>
      <c r="T49" s="8"/>
      <c r="U49" s="8"/>
      <c r="V49" s="8"/>
    </row>
    <row r="50" spans="2:22">
      <c r="B50" s="76"/>
      <c r="C50" s="108"/>
      <c r="D50" s="238"/>
      <c r="E50" s="239"/>
      <c r="F50" s="238"/>
      <c r="G50" s="239"/>
      <c r="H50" s="530" t="str">
        <f t="shared" si="0"/>
        <v/>
      </c>
      <c r="I50" s="78"/>
      <c r="J50" s="78"/>
      <c r="K50" s="79"/>
      <c r="T50" s="8"/>
      <c r="U50" s="8"/>
      <c r="V50" s="8"/>
    </row>
    <row r="51" spans="2:22">
      <c r="B51" s="76"/>
      <c r="C51" s="108"/>
      <c r="D51" s="238"/>
      <c r="E51" s="239"/>
      <c r="F51" s="238"/>
      <c r="G51" s="239"/>
      <c r="H51" s="530" t="str">
        <f t="shared" si="0"/>
        <v/>
      </c>
      <c r="I51" s="78"/>
      <c r="J51" s="78"/>
      <c r="K51" s="79"/>
      <c r="T51" s="8"/>
      <c r="U51" s="8"/>
      <c r="V51" s="8"/>
    </row>
    <row r="52" spans="2:22">
      <c r="B52" s="76"/>
      <c r="C52" s="108"/>
      <c r="D52" s="238"/>
      <c r="E52" s="239"/>
      <c r="F52" s="238"/>
      <c r="G52" s="239"/>
      <c r="H52" s="530" t="str">
        <f t="shared" si="0"/>
        <v/>
      </c>
      <c r="I52" s="78"/>
      <c r="J52" s="78"/>
      <c r="K52" s="79"/>
      <c r="T52" s="8"/>
      <c r="U52" s="8"/>
      <c r="V52" s="8"/>
    </row>
    <row r="53" spans="2:22">
      <c r="B53" s="76"/>
      <c r="C53" s="108"/>
      <c r="D53" s="238"/>
      <c r="E53" s="239"/>
      <c r="F53" s="238"/>
      <c r="G53" s="239"/>
      <c r="H53" s="530" t="str">
        <f t="shared" si="0"/>
        <v/>
      </c>
      <c r="I53" s="78"/>
      <c r="J53" s="78"/>
      <c r="K53" s="79"/>
      <c r="T53" s="8"/>
      <c r="U53" s="8"/>
      <c r="V53" s="8"/>
    </row>
    <row r="54" spans="2:22">
      <c r="B54" s="76"/>
      <c r="C54" s="108"/>
      <c r="D54" s="238"/>
      <c r="E54" s="239"/>
      <c r="F54" s="238"/>
      <c r="G54" s="239"/>
      <c r="H54" s="530" t="str">
        <f t="shared" si="0"/>
        <v/>
      </c>
      <c r="I54" s="78"/>
      <c r="J54" s="78"/>
      <c r="K54" s="79"/>
      <c r="T54" s="8"/>
      <c r="U54" s="8"/>
      <c r="V54" s="8"/>
    </row>
    <row r="55" spans="2:22">
      <c r="B55" s="76"/>
      <c r="C55" s="108"/>
      <c r="D55" s="238"/>
      <c r="E55" s="239"/>
      <c r="F55" s="238"/>
      <c r="G55" s="239"/>
      <c r="H55" s="530" t="str">
        <f t="shared" si="0"/>
        <v/>
      </c>
      <c r="I55" s="78"/>
      <c r="J55" s="78"/>
      <c r="K55" s="79"/>
      <c r="T55" s="8"/>
      <c r="U55" s="8"/>
      <c r="V55" s="8"/>
    </row>
    <row r="56" spans="2:22">
      <c r="B56" s="76"/>
      <c r="C56" s="108"/>
      <c r="D56" s="238"/>
      <c r="E56" s="239"/>
      <c r="F56" s="238"/>
      <c r="G56" s="239"/>
      <c r="H56" s="530" t="str">
        <f t="shared" si="0"/>
        <v/>
      </c>
      <c r="I56" s="78"/>
      <c r="J56" s="78"/>
      <c r="K56" s="79"/>
      <c r="T56" s="8"/>
      <c r="U56" s="8"/>
      <c r="V56" s="8"/>
    </row>
    <row r="57" spans="2:22">
      <c r="B57" s="76"/>
      <c r="C57" s="108"/>
      <c r="D57" s="238"/>
      <c r="E57" s="239"/>
      <c r="F57" s="238"/>
      <c r="G57" s="239"/>
      <c r="H57" s="530" t="str">
        <f t="shared" si="0"/>
        <v/>
      </c>
      <c r="I57" s="78"/>
      <c r="J57" s="78"/>
      <c r="K57" s="79"/>
      <c r="T57" s="8"/>
      <c r="U57" s="8"/>
      <c r="V57" s="8"/>
    </row>
    <row r="58" spans="2:22">
      <c r="B58" s="76"/>
      <c r="C58" s="108"/>
      <c r="D58" s="238"/>
      <c r="E58" s="239"/>
      <c r="F58" s="238"/>
      <c r="G58" s="239"/>
      <c r="H58" s="530" t="str">
        <f t="shared" si="0"/>
        <v/>
      </c>
      <c r="I58" s="78"/>
      <c r="J58" s="78"/>
      <c r="K58" s="79"/>
      <c r="T58" s="8"/>
      <c r="U58" s="8"/>
      <c r="V58" s="8"/>
    </row>
    <row r="59" spans="2:22">
      <c r="B59" s="76"/>
      <c r="C59" s="108"/>
      <c r="D59" s="238"/>
      <c r="E59" s="239"/>
      <c r="F59" s="238"/>
      <c r="G59" s="239"/>
      <c r="H59" s="530" t="str">
        <f t="shared" si="0"/>
        <v/>
      </c>
      <c r="I59" s="78"/>
      <c r="J59" s="78"/>
      <c r="K59" s="79"/>
      <c r="T59" s="8"/>
      <c r="U59" s="8"/>
      <c r="V59" s="8"/>
    </row>
    <row r="60" spans="2:22">
      <c r="B60" s="76"/>
      <c r="C60" s="108"/>
      <c r="D60" s="238"/>
      <c r="E60" s="239"/>
      <c r="F60" s="238"/>
      <c r="G60" s="239"/>
      <c r="H60" s="530" t="str">
        <f t="shared" si="0"/>
        <v/>
      </c>
      <c r="I60" s="78"/>
      <c r="J60" s="78"/>
      <c r="K60" s="79"/>
      <c r="T60" s="8"/>
      <c r="U60" s="8"/>
      <c r="V60" s="8"/>
    </row>
    <row r="61" spans="2:22">
      <c r="B61" s="76"/>
      <c r="C61" s="108"/>
      <c r="D61" s="238"/>
      <c r="E61" s="239"/>
      <c r="F61" s="238"/>
      <c r="G61" s="239"/>
      <c r="H61" s="530" t="str">
        <f t="shared" si="0"/>
        <v/>
      </c>
      <c r="I61" s="78"/>
      <c r="J61" s="78"/>
      <c r="K61" s="79"/>
      <c r="T61" s="8"/>
      <c r="U61" s="8"/>
      <c r="V61" s="8"/>
    </row>
    <row r="62" spans="2:22">
      <c r="B62" s="76"/>
      <c r="C62" s="108"/>
      <c r="D62" s="238"/>
      <c r="E62" s="239"/>
      <c r="F62" s="238"/>
      <c r="G62" s="239"/>
      <c r="H62" s="530" t="str">
        <f t="shared" si="0"/>
        <v/>
      </c>
      <c r="I62" s="78"/>
      <c r="J62" s="78"/>
      <c r="K62" s="79"/>
      <c r="T62" s="8"/>
      <c r="U62" s="8"/>
      <c r="V62" s="8"/>
    </row>
    <row r="63" spans="2:22">
      <c r="B63" s="76"/>
      <c r="C63" s="108"/>
      <c r="D63" s="238"/>
      <c r="E63" s="239"/>
      <c r="F63" s="238"/>
      <c r="G63" s="239"/>
      <c r="H63" s="530" t="str">
        <f t="shared" si="0"/>
        <v/>
      </c>
      <c r="I63" s="78"/>
      <c r="J63" s="78"/>
      <c r="K63" s="79"/>
      <c r="T63" s="8"/>
      <c r="U63" s="8"/>
      <c r="V63" s="8"/>
    </row>
    <row r="64" spans="2:22">
      <c r="B64" s="76"/>
      <c r="C64" s="108"/>
      <c r="D64" s="238"/>
      <c r="E64" s="239"/>
      <c r="F64" s="238"/>
      <c r="G64" s="239"/>
      <c r="H64" s="530" t="str">
        <f t="shared" si="0"/>
        <v/>
      </c>
      <c r="I64" s="78"/>
      <c r="J64" s="78"/>
      <c r="K64" s="79"/>
      <c r="T64" s="8"/>
      <c r="U64" s="8"/>
      <c r="V64" s="8"/>
    </row>
    <row r="65" spans="2:22">
      <c r="B65" s="76"/>
      <c r="C65" s="108"/>
      <c r="D65" s="238"/>
      <c r="E65" s="239"/>
      <c r="F65" s="238"/>
      <c r="G65" s="239"/>
      <c r="H65" s="530" t="str">
        <f t="shared" si="0"/>
        <v/>
      </c>
      <c r="I65" s="78"/>
      <c r="J65" s="78"/>
      <c r="K65" s="79"/>
      <c r="T65" s="8"/>
      <c r="U65" s="8"/>
      <c r="V65" s="8"/>
    </row>
    <row r="66" spans="2:22">
      <c r="B66" s="76"/>
      <c r="C66" s="108"/>
      <c r="D66" s="238"/>
      <c r="E66" s="239"/>
      <c r="F66" s="238"/>
      <c r="G66" s="239"/>
      <c r="H66" s="530" t="str">
        <f t="shared" si="0"/>
        <v/>
      </c>
      <c r="I66" s="78"/>
      <c r="J66" s="78"/>
      <c r="K66" s="79"/>
      <c r="T66" s="8"/>
      <c r="U66" s="8"/>
      <c r="V66" s="8"/>
    </row>
    <row r="67" spans="2:22">
      <c r="B67" s="76"/>
      <c r="C67" s="108"/>
      <c r="D67" s="238"/>
      <c r="E67" s="239"/>
      <c r="F67" s="238"/>
      <c r="G67" s="239"/>
      <c r="H67" s="530" t="str">
        <f t="shared" si="0"/>
        <v/>
      </c>
      <c r="I67" s="78"/>
      <c r="J67" s="78"/>
      <c r="K67" s="79"/>
      <c r="T67" s="8"/>
      <c r="U67" s="8"/>
      <c r="V67" s="8"/>
    </row>
    <row r="68" spans="2:22">
      <c r="B68" s="76"/>
      <c r="C68" s="108"/>
      <c r="D68" s="238"/>
      <c r="E68" s="239"/>
      <c r="F68" s="238"/>
      <c r="G68" s="239"/>
      <c r="H68" s="530" t="str">
        <f t="shared" si="0"/>
        <v/>
      </c>
      <c r="I68" s="78"/>
      <c r="J68" s="78"/>
      <c r="K68" s="79"/>
      <c r="T68" s="8"/>
      <c r="U68" s="8"/>
      <c r="V68" s="8"/>
    </row>
    <row r="69" spans="2:22">
      <c r="B69" s="76"/>
      <c r="C69" s="108"/>
      <c r="D69" s="238"/>
      <c r="E69" s="239"/>
      <c r="F69" s="238"/>
      <c r="G69" s="239"/>
      <c r="H69" s="530" t="str">
        <f t="shared" si="0"/>
        <v/>
      </c>
      <c r="I69" s="78"/>
      <c r="J69" s="78"/>
      <c r="K69" s="79"/>
      <c r="T69" s="8"/>
      <c r="U69" s="8"/>
      <c r="V69" s="8"/>
    </row>
    <row r="70" spans="2:22">
      <c r="B70" s="76"/>
      <c r="C70" s="108"/>
      <c r="D70" s="238"/>
      <c r="E70" s="239"/>
      <c r="F70" s="238"/>
      <c r="G70" s="239"/>
      <c r="H70" s="530" t="str">
        <f t="shared" si="0"/>
        <v/>
      </c>
      <c r="I70" s="78"/>
      <c r="J70" s="78"/>
      <c r="K70" s="79"/>
      <c r="T70" s="8"/>
      <c r="U70" s="8"/>
      <c r="V70" s="8"/>
    </row>
    <row r="71" spans="2:22">
      <c r="B71" s="76"/>
      <c r="C71" s="108"/>
      <c r="D71" s="238"/>
      <c r="E71" s="239"/>
      <c r="F71" s="238"/>
      <c r="G71" s="239"/>
      <c r="H71" s="530" t="str">
        <f t="shared" si="0"/>
        <v/>
      </c>
      <c r="I71" s="78"/>
      <c r="J71" s="78"/>
      <c r="K71" s="79"/>
      <c r="T71" s="8"/>
      <c r="U71" s="8"/>
      <c r="V71" s="8"/>
    </row>
    <row r="72" spans="2:22">
      <c r="B72" s="76"/>
      <c r="C72" s="108"/>
      <c r="D72" s="238"/>
      <c r="E72" s="239"/>
      <c r="F72" s="238"/>
      <c r="G72" s="239"/>
      <c r="H72" s="530" t="str">
        <f t="shared" si="0"/>
        <v/>
      </c>
      <c r="I72" s="78"/>
      <c r="J72" s="78"/>
      <c r="K72" s="79"/>
      <c r="T72" s="8"/>
      <c r="U72" s="8"/>
      <c r="V72" s="8"/>
    </row>
    <row r="73" spans="2:22">
      <c r="B73" s="76"/>
      <c r="C73" s="108"/>
      <c r="D73" s="238"/>
      <c r="E73" s="239"/>
      <c r="F73" s="238"/>
      <c r="G73" s="239"/>
      <c r="H73" s="530" t="str">
        <f t="shared" si="0"/>
        <v/>
      </c>
      <c r="I73" s="78"/>
      <c r="J73" s="78"/>
      <c r="K73" s="79"/>
      <c r="T73" s="8"/>
      <c r="U73" s="8"/>
      <c r="V73" s="8"/>
    </row>
    <row r="74" spans="2:22">
      <c r="B74" s="76"/>
      <c r="C74" s="108"/>
      <c r="D74" s="238"/>
      <c r="E74" s="239"/>
      <c r="F74" s="238"/>
      <c r="G74" s="239"/>
      <c r="H74" s="530" t="str">
        <f t="shared" ref="H74:H137" si="1">IFERROR((IF(ISBLANK(D74),(G74/F74),((E74/D74)))),"")</f>
        <v/>
      </c>
      <c r="I74" s="78"/>
      <c r="J74" s="78"/>
      <c r="K74" s="79"/>
      <c r="T74" s="8"/>
      <c r="U74" s="8"/>
      <c r="V74" s="8"/>
    </row>
    <row r="75" spans="2:22">
      <c r="B75" s="76"/>
      <c r="C75" s="108"/>
      <c r="D75" s="238"/>
      <c r="E75" s="239"/>
      <c r="F75" s="238"/>
      <c r="G75" s="239"/>
      <c r="H75" s="530" t="str">
        <f t="shared" si="1"/>
        <v/>
      </c>
      <c r="I75" s="78"/>
      <c r="J75" s="78"/>
      <c r="K75" s="79"/>
      <c r="T75" s="8"/>
      <c r="U75" s="8"/>
      <c r="V75" s="8"/>
    </row>
    <row r="76" spans="2:22">
      <c r="B76" s="76"/>
      <c r="C76" s="108"/>
      <c r="D76" s="238"/>
      <c r="E76" s="239"/>
      <c r="F76" s="238"/>
      <c r="G76" s="239"/>
      <c r="H76" s="530" t="str">
        <f t="shared" si="1"/>
        <v/>
      </c>
      <c r="I76" s="78"/>
      <c r="J76" s="78"/>
      <c r="K76" s="79"/>
      <c r="T76" s="8"/>
      <c r="U76" s="8"/>
      <c r="V76" s="8"/>
    </row>
    <row r="77" spans="2:22">
      <c r="B77" s="76"/>
      <c r="C77" s="108"/>
      <c r="D77" s="238"/>
      <c r="E77" s="239"/>
      <c r="F77" s="238"/>
      <c r="G77" s="239"/>
      <c r="H77" s="530" t="str">
        <f t="shared" si="1"/>
        <v/>
      </c>
      <c r="I77" s="78"/>
      <c r="J77" s="78"/>
      <c r="K77" s="79"/>
      <c r="T77" s="8"/>
      <c r="U77" s="8"/>
      <c r="V77" s="8"/>
    </row>
    <row r="78" spans="2:22">
      <c r="B78" s="76"/>
      <c r="C78" s="108"/>
      <c r="D78" s="238"/>
      <c r="E78" s="239"/>
      <c r="F78" s="238"/>
      <c r="G78" s="239"/>
      <c r="H78" s="530" t="str">
        <f t="shared" si="1"/>
        <v/>
      </c>
      <c r="I78" s="78"/>
      <c r="J78" s="78"/>
      <c r="K78" s="79"/>
      <c r="T78" s="8"/>
      <c r="U78" s="8"/>
      <c r="V78" s="8"/>
    </row>
    <row r="79" spans="2:22">
      <c r="B79" s="76"/>
      <c r="C79" s="108"/>
      <c r="D79" s="238"/>
      <c r="E79" s="239"/>
      <c r="F79" s="238"/>
      <c r="G79" s="239"/>
      <c r="H79" s="530" t="str">
        <f t="shared" si="1"/>
        <v/>
      </c>
      <c r="I79" s="78"/>
      <c r="J79" s="78"/>
      <c r="K79" s="79"/>
      <c r="T79" s="8"/>
      <c r="U79" s="8"/>
      <c r="V79" s="8"/>
    </row>
    <row r="80" spans="2:22">
      <c r="B80" s="76"/>
      <c r="C80" s="108"/>
      <c r="D80" s="238"/>
      <c r="E80" s="239"/>
      <c r="F80" s="238"/>
      <c r="G80" s="239"/>
      <c r="H80" s="530" t="str">
        <f t="shared" si="1"/>
        <v/>
      </c>
      <c r="I80" s="78"/>
      <c r="J80" s="78"/>
      <c r="K80" s="79"/>
      <c r="T80" s="8"/>
      <c r="U80" s="8"/>
      <c r="V80" s="8"/>
    </row>
    <row r="81" spans="2:22">
      <c r="B81" s="76"/>
      <c r="C81" s="108"/>
      <c r="D81" s="238"/>
      <c r="E81" s="239"/>
      <c r="F81" s="238"/>
      <c r="G81" s="239"/>
      <c r="H81" s="530" t="str">
        <f t="shared" si="1"/>
        <v/>
      </c>
      <c r="I81" s="78"/>
      <c r="J81" s="78"/>
      <c r="K81" s="79"/>
      <c r="T81" s="8"/>
      <c r="U81" s="8"/>
      <c r="V81" s="8"/>
    </row>
    <row r="82" spans="2:22">
      <c r="B82" s="76"/>
      <c r="C82" s="108"/>
      <c r="D82" s="238"/>
      <c r="E82" s="239"/>
      <c r="F82" s="238"/>
      <c r="G82" s="239"/>
      <c r="H82" s="530" t="str">
        <f t="shared" si="1"/>
        <v/>
      </c>
      <c r="I82" s="78"/>
      <c r="J82" s="78"/>
      <c r="K82" s="79"/>
      <c r="T82" s="8"/>
      <c r="U82" s="8"/>
      <c r="V82" s="8"/>
    </row>
    <row r="83" spans="2:22">
      <c r="B83" s="76"/>
      <c r="C83" s="108"/>
      <c r="D83" s="238"/>
      <c r="E83" s="239"/>
      <c r="F83" s="238"/>
      <c r="G83" s="239"/>
      <c r="H83" s="530" t="str">
        <f t="shared" si="1"/>
        <v/>
      </c>
      <c r="I83" s="78"/>
      <c r="J83" s="78"/>
      <c r="K83" s="79"/>
      <c r="T83" s="8"/>
      <c r="U83" s="8"/>
      <c r="V83" s="8"/>
    </row>
    <row r="84" spans="2:22">
      <c r="B84" s="76"/>
      <c r="C84" s="108"/>
      <c r="D84" s="238"/>
      <c r="E84" s="239"/>
      <c r="F84" s="238"/>
      <c r="G84" s="239"/>
      <c r="H84" s="530" t="str">
        <f t="shared" si="1"/>
        <v/>
      </c>
      <c r="I84" s="78"/>
      <c r="J84" s="78"/>
      <c r="K84" s="79"/>
      <c r="T84" s="8"/>
      <c r="U84" s="8"/>
      <c r="V84" s="8"/>
    </row>
    <row r="85" spans="2:22">
      <c r="B85" s="76"/>
      <c r="C85" s="108"/>
      <c r="D85" s="238"/>
      <c r="E85" s="239"/>
      <c r="F85" s="238"/>
      <c r="G85" s="239"/>
      <c r="H85" s="530" t="str">
        <f t="shared" si="1"/>
        <v/>
      </c>
      <c r="I85" s="78"/>
      <c r="J85" s="78"/>
      <c r="K85" s="79"/>
      <c r="T85" s="8"/>
      <c r="U85" s="8"/>
      <c r="V85" s="8"/>
    </row>
    <row r="86" spans="2:22">
      <c r="B86" s="76"/>
      <c r="C86" s="108"/>
      <c r="D86" s="238"/>
      <c r="E86" s="239"/>
      <c r="F86" s="238"/>
      <c r="G86" s="239"/>
      <c r="H86" s="530" t="str">
        <f t="shared" si="1"/>
        <v/>
      </c>
      <c r="I86" s="78"/>
      <c r="J86" s="78"/>
      <c r="K86" s="79"/>
      <c r="T86" s="8"/>
      <c r="U86" s="8"/>
      <c r="V86" s="8"/>
    </row>
    <row r="87" spans="2:22">
      <c r="B87" s="76"/>
      <c r="C87" s="108"/>
      <c r="D87" s="238"/>
      <c r="E87" s="239"/>
      <c r="F87" s="238"/>
      <c r="G87" s="239"/>
      <c r="H87" s="530" t="str">
        <f t="shared" si="1"/>
        <v/>
      </c>
      <c r="I87" s="78"/>
      <c r="J87" s="78"/>
      <c r="K87" s="79"/>
      <c r="T87" s="8"/>
      <c r="U87" s="8"/>
      <c r="V87" s="8"/>
    </row>
    <row r="88" spans="2:22">
      <c r="B88" s="76"/>
      <c r="C88" s="108"/>
      <c r="D88" s="238"/>
      <c r="E88" s="239"/>
      <c r="F88" s="238"/>
      <c r="G88" s="239"/>
      <c r="H88" s="530" t="str">
        <f t="shared" si="1"/>
        <v/>
      </c>
      <c r="I88" s="78"/>
      <c r="J88" s="78"/>
      <c r="K88" s="79"/>
      <c r="T88" s="8"/>
      <c r="U88" s="8"/>
      <c r="V88" s="8"/>
    </row>
    <row r="89" spans="2:22">
      <c r="B89" s="76"/>
      <c r="C89" s="108"/>
      <c r="D89" s="238"/>
      <c r="E89" s="239"/>
      <c r="F89" s="238"/>
      <c r="G89" s="239"/>
      <c r="H89" s="530" t="str">
        <f t="shared" si="1"/>
        <v/>
      </c>
      <c r="I89" s="78"/>
      <c r="J89" s="78"/>
      <c r="K89" s="79"/>
      <c r="T89" s="8"/>
      <c r="U89" s="8"/>
      <c r="V89" s="8"/>
    </row>
    <row r="90" spans="2:22">
      <c r="B90" s="76"/>
      <c r="C90" s="108"/>
      <c r="D90" s="238"/>
      <c r="E90" s="239"/>
      <c r="F90" s="238"/>
      <c r="G90" s="239"/>
      <c r="H90" s="530" t="str">
        <f t="shared" si="1"/>
        <v/>
      </c>
      <c r="I90" s="78"/>
      <c r="J90" s="78"/>
      <c r="K90" s="79"/>
      <c r="T90" s="8"/>
      <c r="U90" s="8"/>
      <c r="V90" s="8"/>
    </row>
    <row r="91" spans="2:22">
      <c r="B91" s="76"/>
      <c r="C91" s="108"/>
      <c r="D91" s="238"/>
      <c r="E91" s="239"/>
      <c r="F91" s="238"/>
      <c r="G91" s="239"/>
      <c r="H91" s="530" t="str">
        <f t="shared" si="1"/>
        <v/>
      </c>
      <c r="I91" s="78"/>
      <c r="J91" s="78"/>
      <c r="K91" s="79"/>
      <c r="T91" s="8"/>
      <c r="U91" s="8"/>
      <c r="V91" s="8"/>
    </row>
    <row r="92" spans="2:22">
      <c r="B92" s="76"/>
      <c r="C92" s="108"/>
      <c r="D92" s="238"/>
      <c r="E92" s="239"/>
      <c r="F92" s="238"/>
      <c r="G92" s="239"/>
      <c r="H92" s="530" t="str">
        <f t="shared" si="1"/>
        <v/>
      </c>
      <c r="I92" s="78"/>
      <c r="J92" s="78"/>
      <c r="K92" s="79"/>
      <c r="T92" s="8"/>
      <c r="U92" s="8"/>
      <c r="V92" s="8"/>
    </row>
    <row r="93" spans="2:22">
      <c r="B93" s="76"/>
      <c r="C93" s="108"/>
      <c r="D93" s="238"/>
      <c r="E93" s="239"/>
      <c r="F93" s="238"/>
      <c r="G93" s="239"/>
      <c r="H93" s="530" t="str">
        <f t="shared" si="1"/>
        <v/>
      </c>
      <c r="I93" s="78"/>
      <c r="J93" s="78"/>
      <c r="K93" s="79"/>
      <c r="T93" s="8"/>
      <c r="U93" s="8"/>
      <c r="V93" s="8"/>
    </row>
    <row r="94" spans="2:22">
      <c r="B94" s="76"/>
      <c r="C94" s="108"/>
      <c r="D94" s="238"/>
      <c r="E94" s="239"/>
      <c r="F94" s="238"/>
      <c r="G94" s="239"/>
      <c r="H94" s="530" t="str">
        <f t="shared" si="1"/>
        <v/>
      </c>
      <c r="I94" s="78"/>
      <c r="J94" s="78"/>
      <c r="K94" s="79"/>
      <c r="T94" s="8"/>
      <c r="U94" s="8"/>
      <c r="V94" s="8"/>
    </row>
    <row r="95" spans="2:22">
      <c r="B95" s="76"/>
      <c r="C95" s="108"/>
      <c r="D95" s="238"/>
      <c r="E95" s="239"/>
      <c r="F95" s="238"/>
      <c r="G95" s="239"/>
      <c r="H95" s="530" t="str">
        <f t="shared" si="1"/>
        <v/>
      </c>
      <c r="I95" s="78"/>
      <c r="J95" s="78"/>
      <c r="K95" s="79"/>
      <c r="T95" s="8"/>
      <c r="U95" s="8"/>
      <c r="V95" s="8"/>
    </row>
    <row r="96" spans="2:22">
      <c r="B96" s="76"/>
      <c r="C96" s="108"/>
      <c r="D96" s="238"/>
      <c r="E96" s="239"/>
      <c r="F96" s="238"/>
      <c r="G96" s="239"/>
      <c r="H96" s="530" t="str">
        <f t="shared" si="1"/>
        <v/>
      </c>
      <c r="I96" s="78"/>
      <c r="J96" s="78"/>
      <c r="K96" s="79"/>
      <c r="T96" s="8"/>
      <c r="U96" s="8"/>
      <c r="V96" s="8"/>
    </row>
    <row r="97" spans="2:22">
      <c r="B97" s="76"/>
      <c r="C97" s="108"/>
      <c r="D97" s="238"/>
      <c r="E97" s="239"/>
      <c r="F97" s="238"/>
      <c r="G97" s="239"/>
      <c r="H97" s="530" t="str">
        <f t="shared" si="1"/>
        <v/>
      </c>
      <c r="I97" s="78"/>
      <c r="J97" s="78"/>
      <c r="K97" s="79"/>
      <c r="T97" s="8"/>
      <c r="U97" s="8"/>
      <c r="V97" s="8"/>
    </row>
    <row r="98" spans="2:22">
      <c r="B98" s="76"/>
      <c r="C98" s="108"/>
      <c r="D98" s="238"/>
      <c r="E98" s="239"/>
      <c r="F98" s="238"/>
      <c r="G98" s="239"/>
      <c r="H98" s="530" t="str">
        <f t="shared" si="1"/>
        <v/>
      </c>
      <c r="I98" s="78"/>
      <c r="J98" s="78"/>
      <c r="K98" s="79"/>
      <c r="T98" s="8"/>
      <c r="U98" s="8"/>
      <c r="V98" s="8"/>
    </row>
    <row r="99" spans="2:22">
      <c r="B99" s="76"/>
      <c r="C99" s="108"/>
      <c r="D99" s="238"/>
      <c r="E99" s="239"/>
      <c r="F99" s="238"/>
      <c r="G99" s="239"/>
      <c r="H99" s="530" t="str">
        <f t="shared" si="1"/>
        <v/>
      </c>
      <c r="I99" s="78"/>
      <c r="J99" s="78"/>
      <c r="K99" s="79"/>
      <c r="T99" s="8"/>
      <c r="U99" s="8"/>
      <c r="V99" s="8"/>
    </row>
    <row r="100" spans="2:22">
      <c r="B100" s="76"/>
      <c r="C100" s="108"/>
      <c r="D100" s="238"/>
      <c r="E100" s="239"/>
      <c r="F100" s="238"/>
      <c r="G100" s="239"/>
      <c r="H100" s="530" t="str">
        <f t="shared" si="1"/>
        <v/>
      </c>
      <c r="I100" s="78"/>
      <c r="J100" s="78"/>
      <c r="K100" s="79"/>
      <c r="T100" s="8"/>
      <c r="U100" s="8"/>
      <c r="V100" s="8"/>
    </row>
    <row r="101" spans="2:22">
      <c r="B101" s="76"/>
      <c r="C101" s="108"/>
      <c r="D101" s="238"/>
      <c r="E101" s="239"/>
      <c r="F101" s="238"/>
      <c r="G101" s="239"/>
      <c r="H101" s="530" t="str">
        <f t="shared" si="1"/>
        <v/>
      </c>
      <c r="I101" s="78"/>
      <c r="J101" s="78"/>
      <c r="K101" s="79"/>
      <c r="T101" s="8"/>
      <c r="U101" s="8"/>
      <c r="V101" s="8"/>
    </row>
    <row r="102" spans="2:22">
      <c r="B102" s="76"/>
      <c r="C102" s="108"/>
      <c r="D102" s="238"/>
      <c r="E102" s="239"/>
      <c r="F102" s="238"/>
      <c r="G102" s="239"/>
      <c r="H102" s="530" t="str">
        <f t="shared" si="1"/>
        <v/>
      </c>
      <c r="I102" s="78"/>
      <c r="J102" s="78"/>
      <c r="K102" s="79"/>
      <c r="T102" s="8"/>
      <c r="U102" s="8"/>
      <c r="V102" s="8"/>
    </row>
    <row r="103" spans="2:22">
      <c r="B103" s="76"/>
      <c r="C103" s="108"/>
      <c r="D103" s="238"/>
      <c r="E103" s="239"/>
      <c r="F103" s="238"/>
      <c r="G103" s="239"/>
      <c r="H103" s="530" t="str">
        <f t="shared" si="1"/>
        <v/>
      </c>
      <c r="I103" s="78"/>
      <c r="J103" s="78"/>
      <c r="K103" s="79"/>
      <c r="T103" s="8"/>
      <c r="U103" s="8"/>
      <c r="V103" s="8"/>
    </row>
    <row r="104" spans="2:22">
      <c r="B104" s="76"/>
      <c r="C104" s="108"/>
      <c r="D104" s="238"/>
      <c r="E104" s="239"/>
      <c r="F104" s="238"/>
      <c r="G104" s="239"/>
      <c r="H104" s="530" t="str">
        <f t="shared" si="1"/>
        <v/>
      </c>
      <c r="I104" s="78"/>
      <c r="J104" s="78"/>
      <c r="K104" s="79"/>
      <c r="T104" s="8"/>
      <c r="U104" s="8"/>
      <c r="V104" s="8"/>
    </row>
    <row r="105" spans="2:22">
      <c r="B105" s="76"/>
      <c r="C105" s="108"/>
      <c r="D105" s="238"/>
      <c r="E105" s="239"/>
      <c r="F105" s="238"/>
      <c r="G105" s="239"/>
      <c r="H105" s="530" t="str">
        <f t="shared" si="1"/>
        <v/>
      </c>
      <c r="I105" s="78"/>
      <c r="J105" s="78"/>
      <c r="K105" s="79"/>
      <c r="T105" s="8"/>
      <c r="U105" s="8"/>
      <c r="V105" s="8"/>
    </row>
    <row r="106" spans="2:22">
      <c r="B106" s="76"/>
      <c r="C106" s="108"/>
      <c r="D106" s="238"/>
      <c r="E106" s="239"/>
      <c r="F106" s="238"/>
      <c r="G106" s="239"/>
      <c r="H106" s="530" t="str">
        <f t="shared" si="1"/>
        <v/>
      </c>
      <c r="I106" s="78"/>
      <c r="J106" s="78"/>
      <c r="K106" s="79"/>
      <c r="T106" s="8"/>
      <c r="U106" s="8"/>
      <c r="V106" s="8"/>
    </row>
    <row r="107" spans="2:22">
      <c r="B107" s="76"/>
      <c r="C107" s="108"/>
      <c r="D107" s="238"/>
      <c r="E107" s="239"/>
      <c r="F107" s="238"/>
      <c r="G107" s="239"/>
      <c r="H107" s="530" t="str">
        <f t="shared" si="1"/>
        <v/>
      </c>
      <c r="I107" s="78"/>
      <c r="J107" s="78"/>
      <c r="K107" s="79"/>
      <c r="T107" s="8"/>
      <c r="U107" s="8"/>
      <c r="V107" s="8"/>
    </row>
    <row r="108" spans="2:22">
      <c r="B108" s="76"/>
      <c r="C108" s="108"/>
      <c r="D108" s="238"/>
      <c r="E108" s="239"/>
      <c r="F108" s="238"/>
      <c r="G108" s="239"/>
      <c r="H108" s="530" t="str">
        <f t="shared" si="1"/>
        <v/>
      </c>
      <c r="I108" s="78"/>
      <c r="J108" s="78"/>
      <c r="K108" s="79"/>
      <c r="T108" s="8"/>
      <c r="U108" s="8"/>
      <c r="V108" s="8"/>
    </row>
    <row r="109" spans="2:22">
      <c r="B109" s="76"/>
      <c r="C109" s="108"/>
      <c r="D109" s="238"/>
      <c r="E109" s="239"/>
      <c r="F109" s="238"/>
      <c r="G109" s="239"/>
      <c r="H109" s="530" t="str">
        <f t="shared" si="1"/>
        <v/>
      </c>
      <c r="I109" s="78"/>
      <c r="J109" s="78"/>
      <c r="K109" s="79"/>
      <c r="T109" s="8"/>
      <c r="U109" s="8"/>
      <c r="V109" s="8"/>
    </row>
    <row r="110" spans="2:22">
      <c r="B110" s="76"/>
      <c r="C110" s="108"/>
      <c r="D110" s="238"/>
      <c r="E110" s="239"/>
      <c r="F110" s="238"/>
      <c r="G110" s="239"/>
      <c r="H110" s="530" t="str">
        <f t="shared" si="1"/>
        <v/>
      </c>
      <c r="I110" s="78"/>
      <c r="J110" s="78"/>
      <c r="K110" s="79"/>
      <c r="T110" s="8"/>
      <c r="U110" s="8"/>
      <c r="V110" s="8"/>
    </row>
    <row r="111" spans="2:22">
      <c r="B111" s="76"/>
      <c r="C111" s="108"/>
      <c r="D111" s="238"/>
      <c r="E111" s="239"/>
      <c r="F111" s="238"/>
      <c r="G111" s="239"/>
      <c r="H111" s="530" t="str">
        <f t="shared" si="1"/>
        <v/>
      </c>
      <c r="I111" s="78"/>
      <c r="J111" s="78"/>
      <c r="K111" s="79"/>
      <c r="T111" s="8"/>
      <c r="U111" s="8"/>
      <c r="V111" s="8"/>
    </row>
    <row r="112" spans="2:22">
      <c r="B112" s="76"/>
      <c r="C112" s="108"/>
      <c r="D112" s="238"/>
      <c r="E112" s="239"/>
      <c r="F112" s="238"/>
      <c r="G112" s="239"/>
      <c r="H112" s="530" t="str">
        <f t="shared" si="1"/>
        <v/>
      </c>
      <c r="I112" s="78"/>
      <c r="J112" s="78"/>
      <c r="K112" s="79"/>
      <c r="T112" s="8"/>
      <c r="U112" s="8"/>
      <c r="V112" s="8"/>
    </row>
    <row r="113" spans="2:22">
      <c r="B113" s="76"/>
      <c r="C113" s="108"/>
      <c r="D113" s="238"/>
      <c r="E113" s="239"/>
      <c r="F113" s="238"/>
      <c r="G113" s="239"/>
      <c r="H113" s="530" t="str">
        <f t="shared" si="1"/>
        <v/>
      </c>
      <c r="I113" s="78"/>
      <c r="J113" s="78"/>
      <c r="K113" s="79"/>
      <c r="T113" s="8"/>
      <c r="U113" s="8"/>
      <c r="V113" s="8"/>
    </row>
    <row r="114" spans="2:22">
      <c r="B114" s="76"/>
      <c r="C114" s="108"/>
      <c r="D114" s="238"/>
      <c r="E114" s="239"/>
      <c r="F114" s="238"/>
      <c r="G114" s="239"/>
      <c r="H114" s="530" t="str">
        <f t="shared" si="1"/>
        <v/>
      </c>
      <c r="I114" s="78"/>
      <c r="J114" s="78"/>
      <c r="K114" s="79"/>
      <c r="T114" s="8"/>
      <c r="U114" s="8"/>
      <c r="V114" s="8"/>
    </row>
    <row r="115" spans="2:22">
      <c r="B115" s="76"/>
      <c r="C115" s="108"/>
      <c r="D115" s="238"/>
      <c r="E115" s="239"/>
      <c r="F115" s="238"/>
      <c r="G115" s="239"/>
      <c r="H115" s="530" t="str">
        <f t="shared" si="1"/>
        <v/>
      </c>
      <c r="I115" s="78"/>
      <c r="J115" s="78"/>
      <c r="K115" s="79"/>
      <c r="T115" s="8"/>
      <c r="U115" s="8"/>
      <c r="V115" s="8"/>
    </row>
    <row r="116" spans="2:22">
      <c r="B116" s="76"/>
      <c r="C116" s="108"/>
      <c r="D116" s="238"/>
      <c r="E116" s="239"/>
      <c r="F116" s="238"/>
      <c r="G116" s="239"/>
      <c r="H116" s="530" t="str">
        <f t="shared" si="1"/>
        <v/>
      </c>
      <c r="I116" s="78"/>
      <c r="J116" s="78"/>
      <c r="K116" s="79"/>
      <c r="T116" s="8"/>
      <c r="U116" s="8"/>
      <c r="V116" s="8"/>
    </row>
    <row r="117" spans="2:22">
      <c r="B117" s="76"/>
      <c r="C117" s="108"/>
      <c r="D117" s="238"/>
      <c r="E117" s="239"/>
      <c r="F117" s="238"/>
      <c r="G117" s="239"/>
      <c r="H117" s="530" t="str">
        <f t="shared" si="1"/>
        <v/>
      </c>
      <c r="I117" s="78"/>
      <c r="J117" s="78"/>
      <c r="K117" s="79"/>
      <c r="T117" s="8"/>
      <c r="U117" s="8"/>
      <c r="V117" s="8"/>
    </row>
    <row r="118" spans="2:22">
      <c r="B118" s="76"/>
      <c r="C118" s="108"/>
      <c r="D118" s="238"/>
      <c r="E118" s="239"/>
      <c r="F118" s="238"/>
      <c r="G118" s="239"/>
      <c r="H118" s="530" t="str">
        <f t="shared" si="1"/>
        <v/>
      </c>
      <c r="I118" s="78"/>
      <c r="J118" s="78"/>
      <c r="K118" s="79"/>
      <c r="T118" s="8"/>
      <c r="U118" s="8"/>
      <c r="V118" s="8"/>
    </row>
    <row r="119" spans="2:22">
      <c r="B119" s="76"/>
      <c r="C119" s="108"/>
      <c r="D119" s="238"/>
      <c r="E119" s="239"/>
      <c r="F119" s="238"/>
      <c r="G119" s="239"/>
      <c r="H119" s="530" t="str">
        <f t="shared" si="1"/>
        <v/>
      </c>
      <c r="I119" s="78"/>
      <c r="J119" s="78"/>
      <c r="K119" s="79"/>
      <c r="T119" s="8"/>
      <c r="U119" s="8"/>
      <c r="V119" s="8"/>
    </row>
    <row r="120" spans="2:22">
      <c r="B120" s="76"/>
      <c r="C120" s="108"/>
      <c r="D120" s="238"/>
      <c r="E120" s="239"/>
      <c r="F120" s="238"/>
      <c r="G120" s="239"/>
      <c r="H120" s="530" t="str">
        <f t="shared" si="1"/>
        <v/>
      </c>
      <c r="I120" s="78"/>
      <c r="J120" s="78"/>
      <c r="K120" s="79"/>
      <c r="T120" s="8"/>
      <c r="U120" s="8"/>
      <c r="V120" s="8"/>
    </row>
    <row r="121" spans="2:22">
      <c r="B121" s="76"/>
      <c r="C121" s="108"/>
      <c r="D121" s="238"/>
      <c r="E121" s="239"/>
      <c r="F121" s="238"/>
      <c r="G121" s="239"/>
      <c r="H121" s="530" t="str">
        <f t="shared" si="1"/>
        <v/>
      </c>
      <c r="I121" s="78"/>
      <c r="J121" s="78"/>
      <c r="K121" s="79"/>
      <c r="T121" s="8"/>
      <c r="U121" s="8"/>
      <c r="V121" s="8"/>
    </row>
    <row r="122" spans="2:22">
      <c r="B122" s="76"/>
      <c r="C122" s="108"/>
      <c r="D122" s="238"/>
      <c r="E122" s="239"/>
      <c r="F122" s="238"/>
      <c r="G122" s="239"/>
      <c r="H122" s="530" t="str">
        <f t="shared" si="1"/>
        <v/>
      </c>
      <c r="I122" s="78"/>
      <c r="J122" s="78"/>
      <c r="K122" s="79"/>
      <c r="T122" s="8"/>
      <c r="U122" s="8"/>
      <c r="V122" s="8"/>
    </row>
    <row r="123" spans="2:22">
      <c r="B123" s="76"/>
      <c r="C123" s="108"/>
      <c r="D123" s="238"/>
      <c r="E123" s="239"/>
      <c r="F123" s="238"/>
      <c r="G123" s="239"/>
      <c r="H123" s="530" t="str">
        <f t="shared" si="1"/>
        <v/>
      </c>
      <c r="I123" s="78"/>
      <c r="J123" s="78"/>
      <c r="K123" s="79"/>
      <c r="T123" s="8"/>
      <c r="U123" s="8"/>
      <c r="V123" s="8"/>
    </row>
    <row r="124" spans="2:22">
      <c r="B124" s="76"/>
      <c r="C124" s="108"/>
      <c r="D124" s="238"/>
      <c r="E124" s="239"/>
      <c r="F124" s="238"/>
      <c r="G124" s="239"/>
      <c r="H124" s="530" t="str">
        <f t="shared" si="1"/>
        <v/>
      </c>
      <c r="I124" s="78"/>
      <c r="J124" s="78"/>
      <c r="K124" s="79"/>
      <c r="T124" s="8"/>
      <c r="U124" s="8"/>
      <c r="V124" s="8"/>
    </row>
    <row r="125" spans="2:22">
      <c r="B125" s="76"/>
      <c r="C125" s="108"/>
      <c r="D125" s="238"/>
      <c r="E125" s="239"/>
      <c r="F125" s="238"/>
      <c r="G125" s="239"/>
      <c r="H125" s="530" t="str">
        <f t="shared" si="1"/>
        <v/>
      </c>
      <c r="I125" s="78"/>
      <c r="J125" s="78"/>
      <c r="K125" s="79"/>
      <c r="T125" s="8"/>
      <c r="U125" s="8"/>
      <c r="V125" s="8"/>
    </row>
    <row r="126" spans="2:22">
      <c r="B126" s="76"/>
      <c r="C126" s="108"/>
      <c r="D126" s="238"/>
      <c r="E126" s="239"/>
      <c r="F126" s="238"/>
      <c r="G126" s="239"/>
      <c r="H126" s="530" t="str">
        <f t="shared" si="1"/>
        <v/>
      </c>
      <c r="I126" s="78"/>
      <c r="J126" s="78"/>
      <c r="K126" s="79"/>
      <c r="T126" s="8"/>
      <c r="U126" s="8"/>
      <c r="V126" s="8"/>
    </row>
    <row r="127" spans="2:22">
      <c r="B127" s="76"/>
      <c r="C127" s="108"/>
      <c r="D127" s="238"/>
      <c r="E127" s="239"/>
      <c r="F127" s="238"/>
      <c r="G127" s="239"/>
      <c r="H127" s="530" t="str">
        <f t="shared" si="1"/>
        <v/>
      </c>
      <c r="I127" s="78"/>
      <c r="J127" s="78"/>
      <c r="K127" s="79"/>
      <c r="T127" s="8"/>
      <c r="U127" s="8"/>
      <c r="V127" s="8"/>
    </row>
    <row r="128" spans="2:22">
      <c r="B128" s="76"/>
      <c r="C128" s="108"/>
      <c r="D128" s="238"/>
      <c r="E128" s="239"/>
      <c r="F128" s="238"/>
      <c r="G128" s="239"/>
      <c r="H128" s="530" t="str">
        <f t="shared" si="1"/>
        <v/>
      </c>
      <c r="I128" s="78"/>
      <c r="J128" s="78"/>
      <c r="K128" s="79"/>
      <c r="T128" s="8"/>
      <c r="U128" s="8"/>
      <c r="V128" s="8"/>
    </row>
    <row r="129" spans="2:22">
      <c r="B129" s="76"/>
      <c r="C129" s="108"/>
      <c r="D129" s="238"/>
      <c r="E129" s="239"/>
      <c r="F129" s="238"/>
      <c r="G129" s="239"/>
      <c r="H129" s="530" t="str">
        <f t="shared" si="1"/>
        <v/>
      </c>
      <c r="I129" s="78"/>
      <c r="J129" s="78"/>
      <c r="K129" s="79"/>
      <c r="T129" s="8"/>
      <c r="U129" s="8"/>
      <c r="V129" s="8"/>
    </row>
    <row r="130" spans="2:22">
      <c r="B130" s="76"/>
      <c r="C130" s="108"/>
      <c r="D130" s="238"/>
      <c r="E130" s="239"/>
      <c r="F130" s="238"/>
      <c r="G130" s="239"/>
      <c r="H130" s="530" t="str">
        <f t="shared" si="1"/>
        <v/>
      </c>
      <c r="I130" s="78"/>
      <c r="J130" s="78"/>
      <c r="K130" s="79"/>
      <c r="T130" s="8"/>
      <c r="U130" s="8"/>
      <c r="V130" s="8"/>
    </row>
    <row r="131" spans="2:22">
      <c r="B131" s="76"/>
      <c r="C131" s="108"/>
      <c r="D131" s="238"/>
      <c r="E131" s="239"/>
      <c r="F131" s="238"/>
      <c r="G131" s="239"/>
      <c r="H131" s="530" t="str">
        <f t="shared" si="1"/>
        <v/>
      </c>
      <c r="I131" s="78"/>
      <c r="J131" s="78"/>
      <c r="K131" s="79"/>
      <c r="T131" s="8"/>
      <c r="U131" s="8"/>
      <c r="V131" s="8"/>
    </row>
    <row r="132" spans="2:22">
      <c r="B132" s="76"/>
      <c r="C132" s="108"/>
      <c r="D132" s="238"/>
      <c r="E132" s="239"/>
      <c r="F132" s="238"/>
      <c r="G132" s="239"/>
      <c r="H132" s="530" t="str">
        <f t="shared" si="1"/>
        <v/>
      </c>
      <c r="I132" s="78"/>
      <c r="J132" s="78"/>
      <c r="K132" s="79"/>
      <c r="T132" s="8"/>
      <c r="U132" s="8"/>
      <c r="V132" s="8"/>
    </row>
    <row r="133" spans="2:22">
      <c r="B133" s="76"/>
      <c r="C133" s="108"/>
      <c r="D133" s="238"/>
      <c r="E133" s="239"/>
      <c r="F133" s="238"/>
      <c r="G133" s="239"/>
      <c r="H133" s="530" t="str">
        <f t="shared" si="1"/>
        <v/>
      </c>
      <c r="I133" s="78"/>
      <c r="J133" s="78"/>
      <c r="K133" s="79"/>
      <c r="T133" s="8"/>
      <c r="U133" s="8"/>
      <c r="V133" s="8"/>
    </row>
    <row r="134" spans="2:22">
      <c r="B134" s="76"/>
      <c r="C134" s="108"/>
      <c r="D134" s="238"/>
      <c r="E134" s="239"/>
      <c r="F134" s="238"/>
      <c r="G134" s="239"/>
      <c r="H134" s="530" t="str">
        <f t="shared" si="1"/>
        <v/>
      </c>
      <c r="I134" s="78"/>
      <c r="J134" s="78"/>
      <c r="K134" s="79"/>
      <c r="T134" s="8"/>
      <c r="U134" s="8"/>
      <c r="V134" s="8"/>
    </row>
    <row r="135" spans="2:22">
      <c r="B135" s="76"/>
      <c r="C135" s="108"/>
      <c r="D135" s="238"/>
      <c r="E135" s="239"/>
      <c r="F135" s="238"/>
      <c r="G135" s="239"/>
      <c r="H135" s="530" t="str">
        <f t="shared" si="1"/>
        <v/>
      </c>
      <c r="I135" s="78"/>
      <c r="J135" s="78"/>
      <c r="K135" s="79"/>
      <c r="T135" s="8"/>
      <c r="U135" s="8"/>
      <c r="V135" s="8"/>
    </row>
    <row r="136" spans="2:22">
      <c r="B136" s="76"/>
      <c r="C136" s="108"/>
      <c r="D136" s="238"/>
      <c r="E136" s="239"/>
      <c r="F136" s="238"/>
      <c r="G136" s="239"/>
      <c r="H136" s="530" t="str">
        <f t="shared" si="1"/>
        <v/>
      </c>
      <c r="I136" s="78"/>
      <c r="J136" s="78"/>
      <c r="K136" s="79"/>
      <c r="T136" s="8"/>
      <c r="U136" s="8"/>
      <c r="V136" s="8"/>
    </row>
    <row r="137" spans="2:22">
      <c r="B137" s="76"/>
      <c r="C137" s="108"/>
      <c r="D137" s="238"/>
      <c r="E137" s="239"/>
      <c r="F137" s="238"/>
      <c r="G137" s="239"/>
      <c r="H137" s="530" t="str">
        <f t="shared" si="1"/>
        <v/>
      </c>
      <c r="I137" s="78"/>
      <c r="J137" s="78"/>
      <c r="K137" s="79"/>
      <c r="T137" s="8"/>
      <c r="U137" s="8"/>
      <c r="V137" s="8"/>
    </row>
    <row r="138" spans="2:22">
      <c r="B138" s="76"/>
      <c r="C138" s="108"/>
      <c r="D138" s="238"/>
      <c r="E138" s="239"/>
      <c r="F138" s="238"/>
      <c r="G138" s="239"/>
      <c r="H138" s="530" t="str">
        <f t="shared" ref="H138:H201" si="2">IFERROR((IF(ISBLANK(D138),(G138/F138),((E138/D138)))),"")</f>
        <v/>
      </c>
      <c r="I138" s="78"/>
      <c r="J138" s="78"/>
      <c r="K138" s="79"/>
      <c r="T138" s="8"/>
      <c r="U138" s="8"/>
      <c r="V138" s="8"/>
    </row>
    <row r="139" spans="2:22">
      <c r="B139" s="76"/>
      <c r="C139" s="108"/>
      <c r="D139" s="238"/>
      <c r="E139" s="239"/>
      <c r="F139" s="238"/>
      <c r="G139" s="239"/>
      <c r="H139" s="530" t="str">
        <f t="shared" si="2"/>
        <v/>
      </c>
      <c r="I139" s="78"/>
      <c r="J139" s="78"/>
      <c r="K139" s="79"/>
      <c r="T139" s="8"/>
      <c r="U139" s="8"/>
      <c r="V139" s="8"/>
    </row>
    <row r="140" spans="2:22">
      <c r="B140" s="76"/>
      <c r="C140" s="108"/>
      <c r="D140" s="238"/>
      <c r="E140" s="239"/>
      <c r="F140" s="238"/>
      <c r="G140" s="239"/>
      <c r="H140" s="530" t="str">
        <f t="shared" si="2"/>
        <v/>
      </c>
      <c r="I140" s="78"/>
      <c r="J140" s="78"/>
      <c r="K140" s="79"/>
      <c r="T140" s="8"/>
      <c r="U140" s="8"/>
      <c r="V140" s="8"/>
    </row>
    <row r="141" spans="2:22">
      <c r="B141" s="76"/>
      <c r="C141" s="108"/>
      <c r="D141" s="238"/>
      <c r="E141" s="239"/>
      <c r="F141" s="238"/>
      <c r="G141" s="239"/>
      <c r="H141" s="530" t="str">
        <f t="shared" si="2"/>
        <v/>
      </c>
      <c r="I141" s="78"/>
      <c r="J141" s="78"/>
      <c r="K141" s="79"/>
      <c r="T141" s="8"/>
      <c r="U141" s="8"/>
      <c r="V141" s="8"/>
    </row>
    <row r="142" spans="2:22">
      <c r="B142" s="76"/>
      <c r="C142" s="108"/>
      <c r="D142" s="238"/>
      <c r="E142" s="239"/>
      <c r="F142" s="238"/>
      <c r="G142" s="239"/>
      <c r="H142" s="530" t="str">
        <f t="shared" si="2"/>
        <v/>
      </c>
      <c r="I142" s="78"/>
      <c r="J142" s="78"/>
      <c r="K142" s="79"/>
      <c r="T142" s="8"/>
      <c r="U142" s="8"/>
      <c r="V142" s="8"/>
    </row>
    <row r="143" spans="2:22">
      <c r="B143" s="76"/>
      <c r="C143" s="108"/>
      <c r="D143" s="238"/>
      <c r="E143" s="239"/>
      <c r="F143" s="238"/>
      <c r="G143" s="239"/>
      <c r="H143" s="530" t="str">
        <f t="shared" si="2"/>
        <v/>
      </c>
      <c r="I143" s="78"/>
      <c r="J143" s="78"/>
      <c r="K143" s="79"/>
      <c r="T143" s="8"/>
      <c r="U143" s="8"/>
      <c r="V143" s="8"/>
    </row>
    <row r="144" spans="2:22">
      <c r="B144" s="76"/>
      <c r="C144" s="108"/>
      <c r="D144" s="238"/>
      <c r="E144" s="239"/>
      <c r="F144" s="238"/>
      <c r="G144" s="239"/>
      <c r="H144" s="530" t="str">
        <f t="shared" si="2"/>
        <v/>
      </c>
      <c r="I144" s="78"/>
      <c r="J144" s="78"/>
      <c r="K144" s="79"/>
      <c r="T144" s="8"/>
      <c r="U144" s="8"/>
      <c r="V144" s="8"/>
    </row>
    <row r="145" spans="2:22">
      <c r="B145" s="76"/>
      <c r="C145" s="108"/>
      <c r="D145" s="238"/>
      <c r="E145" s="239"/>
      <c r="F145" s="238"/>
      <c r="G145" s="239"/>
      <c r="H145" s="530" t="str">
        <f t="shared" si="2"/>
        <v/>
      </c>
      <c r="I145" s="78"/>
      <c r="J145" s="78"/>
      <c r="K145" s="79"/>
      <c r="T145" s="8"/>
      <c r="U145" s="8"/>
      <c r="V145" s="8"/>
    </row>
    <row r="146" spans="2:22">
      <c r="B146" s="76"/>
      <c r="C146" s="108"/>
      <c r="D146" s="238"/>
      <c r="E146" s="239"/>
      <c r="F146" s="238"/>
      <c r="G146" s="239"/>
      <c r="H146" s="530" t="str">
        <f t="shared" si="2"/>
        <v/>
      </c>
      <c r="I146" s="78"/>
      <c r="J146" s="78"/>
      <c r="K146" s="79"/>
      <c r="T146" s="8"/>
      <c r="U146" s="8"/>
      <c r="V146" s="8"/>
    </row>
    <row r="147" spans="2:22">
      <c r="B147" s="76"/>
      <c r="C147" s="108"/>
      <c r="D147" s="238"/>
      <c r="E147" s="239"/>
      <c r="F147" s="238"/>
      <c r="G147" s="239"/>
      <c r="H147" s="530" t="str">
        <f t="shared" si="2"/>
        <v/>
      </c>
      <c r="I147" s="78"/>
      <c r="J147" s="78"/>
      <c r="K147" s="79"/>
      <c r="T147" s="8"/>
      <c r="U147" s="8"/>
      <c r="V147" s="8"/>
    </row>
    <row r="148" spans="2:22">
      <c r="B148" s="76"/>
      <c r="C148" s="108"/>
      <c r="D148" s="238"/>
      <c r="E148" s="239"/>
      <c r="F148" s="238"/>
      <c r="G148" s="239"/>
      <c r="H148" s="530" t="str">
        <f t="shared" si="2"/>
        <v/>
      </c>
      <c r="I148" s="78"/>
      <c r="J148" s="78"/>
      <c r="K148" s="79"/>
      <c r="T148" s="8"/>
      <c r="U148" s="8"/>
      <c r="V148" s="8"/>
    </row>
    <row r="149" spans="2:22">
      <c r="B149" s="76"/>
      <c r="C149" s="108"/>
      <c r="D149" s="238"/>
      <c r="E149" s="239"/>
      <c r="F149" s="238"/>
      <c r="G149" s="239"/>
      <c r="H149" s="530" t="str">
        <f t="shared" si="2"/>
        <v/>
      </c>
      <c r="I149" s="78"/>
      <c r="J149" s="78"/>
      <c r="K149" s="79"/>
      <c r="T149" s="8"/>
      <c r="U149" s="8"/>
      <c r="V149" s="8"/>
    </row>
    <row r="150" spans="2:22">
      <c r="B150" s="76"/>
      <c r="C150" s="108"/>
      <c r="D150" s="238"/>
      <c r="E150" s="239"/>
      <c r="F150" s="238"/>
      <c r="G150" s="239"/>
      <c r="H150" s="530" t="str">
        <f t="shared" si="2"/>
        <v/>
      </c>
      <c r="I150" s="78"/>
      <c r="J150" s="78"/>
      <c r="K150" s="79"/>
      <c r="T150" s="8"/>
      <c r="U150" s="8"/>
      <c r="V150" s="8"/>
    </row>
    <row r="151" spans="2:22">
      <c r="B151" s="76"/>
      <c r="C151" s="108"/>
      <c r="D151" s="238"/>
      <c r="E151" s="239"/>
      <c r="F151" s="238"/>
      <c r="G151" s="239"/>
      <c r="H151" s="530" t="str">
        <f t="shared" si="2"/>
        <v/>
      </c>
      <c r="I151" s="78"/>
      <c r="J151" s="78"/>
      <c r="K151" s="79"/>
      <c r="T151" s="8"/>
      <c r="U151" s="8"/>
      <c r="V151" s="8"/>
    </row>
    <row r="152" spans="2:22">
      <c r="B152" s="76"/>
      <c r="C152" s="108"/>
      <c r="D152" s="238"/>
      <c r="E152" s="239"/>
      <c r="F152" s="238"/>
      <c r="G152" s="239"/>
      <c r="H152" s="530" t="str">
        <f t="shared" si="2"/>
        <v/>
      </c>
      <c r="I152" s="78"/>
      <c r="J152" s="78"/>
      <c r="K152" s="79"/>
      <c r="T152" s="8"/>
      <c r="U152" s="8"/>
      <c r="V152" s="8"/>
    </row>
    <row r="153" spans="2:22">
      <c r="B153" s="76"/>
      <c r="C153" s="108"/>
      <c r="D153" s="238"/>
      <c r="E153" s="239"/>
      <c r="F153" s="238"/>
      <c r="G153" s="239"/>
      <c r="H153" s="530" t="str">
        <f t="shared" si="2"/>
        <v/>
      </c>
      <c r="I153" s="78"/>
      <c r="J153" s="78"/>
      <c r="K153" s="79"/>
      <c r="T153" s="8"/>
      <c r="U153" s="8"/>
      <c r="V153" s="8"/>
    </row>
    <row r="154" spans="2:22">
      <c r="B154" s="76"/>
      <c r="C154" s="108"/>
      <c r="D154" s="238"/>
      <c r="E154" s="239"/>
      <c r="F154" s="238"/>
      <c r="G154" s="239"/>
      <c r="H154" s="530" t="str">
        <f t="shared" si="2"/>
        <v/>
      </c>
      <c r="I154" s="78"/>
      <c r="J154" s="78"/>
      <c r="K154" s="79"/>
      <c r="T154" s="8"/>
      <c r="U154" s="8"/>
      <c r="V154" s="8"/>
    </row>
    <row r="155" spans="2:22">
      <c r="B155" s="76"/>
      <c r="C155" s="108"/>
      <c r="D155" s="238"/>
      <c r="E155" s="239"/>
      <c r="F155" s="238"/>
      <c r="G155" s="239"/>
      <c r="H155" s="530" t="str">
        <f t="shared" si="2"/>
        <v/>
      </c>
      <c r="I155" s="78"/>
      <c r="J155" s="78"/>
      <c r="K155" s="79"/>
      <c r="T155" s="8"/>
      <c r="U155" s="8"/>
      <c r="V155" s="8"/>
    </row>
    <row r="156" spans="2:22">
      <c r="B156" s="76"/>
      <c r="C156" s="108"/>
      <c r="D156" s="238"/>
      <c r="E156" s="239"/>
      <c r="F156" s="238"/>
      <c r="G156" s="239"/>
      <c r="H156" s="530" t="str">
        <f t="shared" si="2"/>
        <v/>
      </c>
      <c r="I156" s="78"/>
      <c r="J156" s="78"/>
      <c r="K156" s="79"/>
      <c r="T156" s="8"/>
      <c r="U156" s="8"/>
      <c r="V156" s="8"/>
    </row>
    <row r="157" spans="2:22">
      <c r="B157" s="76"/>
      <c r="C157" s="108"/>
      <c r="D157" s="238"/>
      <c r="E157" s="239"/>
      <c r="F157" s="238"/>
      <c r="G157" s="239"/>
      <c r="H157" s="530" t="str">
        <f t="shared" si="2"/>
        <v/>
      </c>
      <c r="I157" s="78"/>
      <c r="J157" s="78"/>
      <c r="K157" s="79"/>
      <c r="T157" s="8"/>
      <c r="U157" s="8"/>
      <c r="V157" s="8"/>
    </row>
    <row r="158" spans="2:22">
      <c r="B158" s="76"/>
      <c r="C158" s="108"/>
      <c r="D158" s="238"/>
      <c r="E158" s="239"/>
      <c r="F158" s="238"/>
      <c r="G158" s="239"/>
      <c r="H158" s="530" t="str">
        <f t="shared" si="2"/>
        <v/>
      </c>
      <c r="I158" s="78"/>
      <c r="J158" s="78"/>
      <c r="K158" s="79"/>
      <c r="T158" s="8"/>
      <c r="U158" s="8"/>
      <c r="V158" s="8"/>
    </row>
    <row r="159" spans="2:22">
      <c r="B159" s="76"/>
      <c r="C159" s="108"/>
      <c r="D159" s="238"/>
      <c r="E159" s="239"/>
      <c r="F159" s="238"/>
      <c r="G159" s="239"/>
      <c r="H159" s="530" t="str">
        <f t="shared" si="2"/>
        <v/>
      </c>
      <c r="I159" s="78"/>
      <c r="J159" s="78"/>
      <c r="K159" s="79"/>
      <c r="T159" s="8"/>
      <c r="U159" s="8"/>
      <c r="V159" s="8"/>
    </row>
    <row r="160" spans="2:22">
      <c r="B160" s="76"/>
      <c r="C160" s="108"/>
      <c r="D160" s="238"/>
      <c r="E160" s="239"/>
      <c r="F160" s="238"/>
      <c r="G160" s="239"/>
      <c r="H160" s="530" t="str">
        <f t="shared" si="2"/>
        <v/>
      </c>
      <c r="I160" s="78"/>
      <c r="J160" s="78"/>
      <c r="K160" s="79"/>
      <c r="T160" s="8"/>
      <c r="U160" s="8"/>
      <c r="V160" s="8"/>
    </row>
    <row r="161" spans="2:22">
      <c r="B161" s="76"/>
      <c r="C161" s="108"/>
      <c r="D161" s="238"/>
      <c r="E161" s="239"/>
      <c r="F161" s="238"/>
      <c r="G161" s="239"/>
      <c r="H161" s="530" t="str">
        <f t="shared" si="2"/>
        <v/>
      </c>
      <c r="I161" s="78"/>
      <c r="J161" s="78"/>
      <c r="K161" s="79"/>
      <c r="T161" s="8"/>
      <c r="U161" s="8"/>
      <c r="V161" s="8"/>
    </row>
    <row r="162" spans="2:22">
      <c r="B162" s="76"/>
      <c r="C162" s="108"/>
      <c r="D162" s="238"/>
      <c r="E162" s="239"/>
      <c r="F162" s="238"/>
      <c r="G162" s="239"/>
      <c r="H162" s="530" t="str">
        <f t="shared" si="2"/>
        <v/>
      </c>
      <c r="I162" s="78"/>
      <c r="J162" s="78"/>
      <c r="K162" s="79"/>
      <c r="T162" s="8"/>
      <c r="U162" s="8"/>
      <c r="V162" s="8"/>
    </row>
    <row r="163" spans="2:22">
      <c r="B163" s="76"/>
      <c r="C163" s="108"/>
      <c r="D163" s="238"/>
      <c r="E163" s="239"/>
      <c r="F163" s="238"/>
      <c r="G163" s="239"/>
      <c r="H163" s="530" t="str">
        <f t="shared" si="2"/>
        <v/>
      </c>
      <c r="I163" s="78"/>
      <c r="J163" s="78"/>
      <c r="K163" s="79"/>
      <c r="T163" s="8"/>
      <c r="U163" s="8"/>
      <c r="V163" s="8"/>
    </row>
    <row r="164" spans="2:22">
      <c r="B164" s="76"/>
      <c r="C164" s="108"/>
      <c r="D164" s="238"/>
      <c r="E164" s="239"/>
      <c r="F164" s="238"/>
      <c r="G164" s="239"/>
      <c r="H164" s="530" t="str">
        <f t="shared" si="2"/>
        <v/>
      </c>
      <c r="I164" s="78"/>
      <c r="J164" s="78"/>
      <c r="K164" s="79"/>
      <c r="T164" s="8"/>
      <c r="U164" s="8"/>
      <c r="V164" s="8"/>
    </row>
    <row r="165" spans="2:22">
      <c r="B165" s="76"/>
      <c r="C165" s="108"/>
      <c r="D165" s="238"/>
      <c r="E165" s="239"/>
      <c r="F165" s="238"/>
      <c r="G165" s="239"/>
      <c r="H165" s="530" t="str">
        <f t="shared" si="2"/>
        <v/>
      </c>
      <c r="I165" s="78"/>
      <c r="J165" s="78"/>
      <c r="K165" s="79"/>
      <c r="T165" s="8"/>
      <c r="U165" s="8"/>
      <c r="V165" s="8"/>
    </row>
    <row r="166" spans="2:22">
      <c r="B166" s="76"/>
      <c r="C166" s="108"/>
      <c r="D166" s="238"/>
      <c r="E166" s="239"/>
      <c r="F166" s="238"/>
      <c r="G166" s="239"/>
      <c r="H166" s="530" t="str">
        <f t="shared" si="2"/>
        <v/>
      </c>
      <c r="I166" s="78"/>
      <c r="J166" s="78"/>
      <c r="K166" s="79"/>
      <c r="T166" s="8"/>
      <c r="U166" s="8"/>
      <c r="V166" s="8"/>
    </row>
    <row r="167" spans="2:22">
      <c r="B167" s="76"/>
      <c r="C167" s="108"/>
      <c r="D167" s="238"/>
      <c r="E167" s="239"/>
      <c r="F167" s="238"/>
      <c r="G167" s="239"/>
      <c r="H167" s="530" t="str">
        <f t="shared" si="2"/>
        <v/>
      </c>
      <c r="I167" s="78"/>
      <c r="J167" s="78"/>
      <c r="K167" s="79"/>
      <c r="T167" s="8"/>
      <c r="U167" s="8"/>
      <c r="V167" s="8"/>
    </row>
    <row r="168" spans="2:22">
      <c r="B168" s="76"/>
      <c r="C168" s="108"/>
      <c r="D168" s="238"/>
      <c r="E168" s="239"/>
      <c r="F168" s="238"/>
      <c r="G168" s="239"/>
      <c r="H168" s="530" t="str">
        <f t="shared" si="2"/>
        <v/>
      </c>
      <c r="I168" s="78"/>
      <c r="J168" s="78"/>
      <c r="K168" s="79"/>
      <c r="T168" s="8"/>
      <c r="U168" s="8"/>
      <c r="V168" s="8"/>
    </row>
    <row r="169" spans="2:22">
      <c r="B169" s="76"/>
      <c r="C169" s="108"/>
      <c r="D169" s="238"/>
      <c r="E169" s="239"/>
      <c r="F169" s="238"/>
      <c r="G169" s="239"/>
      <c r="H169" s="530" t="str">
        <f t="shared" si="2"/>
        <v/>
      </c>
      <c r="I169" s="78"/>
      <c r="J169" s="78"/>
      <c r="K169" s="79"/>
      <c r="T169" s="8"/>
      <c r="U169" s="8"/>
      <c r="V169" s="8"/>
    </row>
    <row r="170" spans="2:22">
      <c r="B170" s="76"/>
      <c r="C170" s="108"/>
      <c r="D170" s="238"/>
      <c r="E170" s="239"/>
      <c r="F170" s="238"/>
      <c r="G170" s="239"/>
      <c r="H170" s="530" t="str">
        <f t="shared" si="2"/>
        <v/>
      </c>
      <c r="I170" s="78"/>
      <c r="J170" s="78"/>
      <c r="K170" s="79"/>
      <c r="T170" s="8"/>
      <c r="U170" s="8"/>
      <c r="V170" s="8"/>
    </row>
    <row r="171" spans="2:22">
      <c r="B171" s="76"/>
      <c r="C171" s="108"/>
      <c r="D171" s="238"/>
      <c r="E171" s="239"/>
      <c r="F171" s="238"/>
      <c r="G171" s="239"/>
      <c r="H171" s="530" t="str">
        <f t="shared" si="2"/>
        <v/>
      </c>
      <c r="I171" s="78"/>
      <c r="J171" s="78"/>
      <c r="K171" s="79"/>
      <c r="T171" s="8"/>
      <c r="U171" s="8"/>
      <c r="V171" s="8"/>
    </row>
    <row r="172" spans="2:22">
      <c r="B172" s="76"/>
      <c r="C172" s="108"/>
      <c r="D172" s="238"/>
      <c r="E172" s="239"/>
      <c r="F172" s="238"/>
      <c r="G172" s="239"/>
      <c r="H172" s="530" t="str">
        <f t="shared" si="2"/>
        <v/>
      </c>
      <c r="I172" s="78"/>
      <c r="J172" s="78"/>
      <c r="K172" s="79"/>
      <c r="T172" s="8"/>
      <c r="U172" s="8"/>
      <c r="V172" s="8"/>
    </row>
    <row r="173" spans="2:22">
      <c r="B173" s="76"/>
      <c r="C173" s="108"/>
      <c r="D173" s="238"/>
      <c r="E173" s="239"/>
      <c r="F173" s="238"/>
      <c r="G173" s="239"/>
      <c r="H173" s="530" t="str">
        <f t="shared" si="2"/>
        <v/>
      </c>
      <c r="I173" s="78"/>
      <c r="J173" s="78"/>
      <c r="K173" s="79"/>
      <c r="T173" s="8"/>
      <c r="U173" s="8"/>
      <c r="V173" s="8"/>
    </row>
    <row r="174" spans="2:22">
      <c r="B174" s="76"/>
      <c r="C174" s="108"/>
      <c r="D174" s="238"/>
      <c r="E174" s="239"/>
      <c r="F174" s="238"/>
      <c r="G174" s="239"/>
      <c r="H174" s="530" t="str">
        <f t="shared" si="2"/>
        <v/>
      </c>
      <c r="I174" s="78"/>
      <c r="J174" s="78"/>
      <c r="K174" s="79"/>
      <c r="T174" s="8"/>
      <c r="U174" s="8"/>
      <c r="V174" s="8"/>
    </row>
    <row r="175" spans="2:22">
      <c r="B175" s="76"/>
      <c r="C175" s="108"/>
      <c r="D175" s="238"/>
      <c r="E175" s="239"/>
      <c r="F175" s="238"/>
      <c r="G175" s="239"/>
      <c r="H175" s="530" t="str">
        <f t="shared" si="2"/>
        <v/>
      </c>
      <c r="I175" s="78"/>
      <c r="J175" s="78"/>
      <c r="K175" s="79"/>
      <c r="T175" s="8"/>
      <c r="U175" s="8"/>
      <c r="V175" s="8"/>
    </row>
    <row r="176" spans="2:22">
      <c r="B176" s="76"/>
      <c r="C176" s="108"/>
      <c r="D176" s="238"/>
      <c r="E176" s="239"/>
      <c r="F176" s="238"/>
      <c r="G176" s="239"/>
      <c r="H176" s="530" t="str">
        <f t="shared" si="2"/>
        <v/>
      </c>
      <c r="I176" s="78"/>
      <c r="J176" s="78"/>
      <c r="K176" s="79"/>
      <c r="T176" s="8"/>
      <c r="U176" s="8"/>
      <c r="V176" s="8"/>
    </row>
    <row r="177" spans="2:22">
      <c r="B177" s="76"/>
      <c r="C177" s="108"/>
      <c r="D177" s="238"/>
      <c r="E177" s="239"/>
      <c r="F177" s="238"/>
      <c r="G177" s="239"/>
      <c r="H177" s="530" t="str">
        <f t="shared" si="2"/>
        <v/>
      </c>
      <c r="I177" s="78"/>
      <c r="J177" s="78"/>
      <c r="K177" s="79"/>
      <c r="T177" s="8"/>
      <c r="U177" s="8"/>
      <c r="V177" s="8"/>
    </row>
    <row r="178" spans="2:22">
      <c r="B178" s="76"/>
      <c r="C178" s="108"/>
      <c r="D178" s="238"/>
      <c r="E178" s="239"/>
      <c r="F178" s="238"/>
      <c r="G178" s="239"/>
      <c r="H178" s="530" t="str">
        <f t="shared" si="2"/>
        <v/>
      </c>
      <c r="I178" s="78"/>
      <c r="J178" s="78"/>
      <c r="K178" s="79"/>
      <c r="T178" s="8"/>
      <c r="U178" s="8"/>
      <c r="V178" s="8"/>
    </row>
    <row r="179" spans="2:22">
      <c r="B179" s="76"/>
      <c r="C179" s="108"/>
      <c r="D179" s="238"/>
      <c r="E179" s="239"/>
      <c r="F179" s="238"/>
      <c r="G179" s="239"/>
      <c r="H179" s="530" t="str">
        <f t="shared" si="2"/>
        <v/>
      </c>
      <c r="I179" s="78"/>
      <c r="J179" s="78"/>
      <c r="K179" s="79"/>
      <c r="T179" s="8"/>
      <c r="U179" s="8"/>
      <c r="V179" s="8"/>
    </row>
    <row r="180" spans="2:22">
      <c r="B180" s="76"/>
      <c r="C180" s="108"/>
      <c r="D180" s="238"/>
      <c r="E180" s="239"/>
      <c r="F180" s="238"/>
      <c r="G180" s="239"/>
      <c r="H180" s="530" t="str">
        <f t="shared" si="2"/>
        <v/>
      </c>
      <c r="I180" s="78"/>
      <c r="J180" s="78"/>
      <c r="K180" s="79"/>
      <c r="T180" s="8"/>
      <c r="U180" s="8"/>
      <c r="V180" s="8"/>
    </row>
    <row r="181" spans="2:22">
      <c r="B181" s="76"/>
      <c r="C181" s="108"/>
      <c r="D181" s="238"/>
      <c r="E181" s="239"/>
      <c r="F181" s="238"/>
      <c r="G181" s="239"/>
      <c r="H181" s="530" t="str">
        <f t="shared" si="2"/>
        <v/>
      </c>
      <c r="I181" s="78"/>
      <c r="J181" s="78"/>
      <c r="K181" s="79"/>
      <c r="T181" s="8"/>
      <c r="U181" s="8"/>
      <c r="V181" s="8"/>
    </row>
    <row r="182" spans="2:22">
      <c r="B182" s="76"/>
      <c r="C182" s="108"/>
      <c r="D182" s="238"/>
      <c r="E182" s="239"/>
      <c r="F182" s="238"/>
      <c r="G182" s="239"/>
      <c r="H182" s="530" t="str">
        <f t="shared" si="2"/>
        <v/>
      </c>
      <c r="I182" s="78"/>
      <c r="J182" s="78"/>
      <c r="K182" s="79"/>
      <c r="T182" s="8"/>
      <c r="U182" s="8"/>
      <c r="V182" s="8"/>
    </row>
    <row r="183" spans="2:22">
      <c r="B183" s="76"/>
      <c r="C183" s="108"/>
      <c r="D183" s="238"/>
      <c r="E183" s="239"/>
      <c r="F183" s="238"/>
      <c r="G183" s="239"/>
      <c r="H183" s="530" t="str">
        <f t="shared" si="2"/>
        <v/>
      </c>
      <c r="I183" s="78"/>
      <c r="J183" s="78"/>
      <c r="K183" s="79"/>
      <c r="T183" s="8"/>
      <c r="U183" s="8"/>
      <c r="V183" s="8"/>
    </row>
    <row r="184" spans="2:22">
      <c r="B184" s="76"/>
      <c r="C184" s="108"/>
      <c r="D184" s="238"/>
      <c r="E184" s="239"/>
      <c r="F184" s="238"/>
      <c r="G184" s="239"/>
      <c r="H184" s="530" t="str">
        <f t="shared" si="2"/>
        <v/>
      </c>
      <c r="I184" s="78"/>
      <c r="J184" s="78"/>
      <c r="K184" s="79"/>
      <c r="T184" s="8"/>
      <c r="U184" s="8"/>
      <c r="V184" s="8"/>
    </row>
    <row r="185" spans="2:22">
      <c r="B185" s="76"/>
      <c r="C185" s="108"/>
      <c r="D185" s="238"/>
      <c r="E185" s="239"/>
      <c r="F185" s="238"/>
      <c r="G185" s="239"/>
      <c r="H185" s="530" t="str">
        <f t="shared" si="2"/>
        <v/>
      </c>
      <c r="I185" s="78"/>
      <c r="J185" s="78"/>
      <c r="K185" s="79"/>
      <c r="T185" s="8"/>
      <c r="U185" s="8"/>
      <c r="V185" s="8"/>
    </row>
    <row r="186" spans="2:22">
      <c r="B186" s="76"/>
      <c r="C186" s="108"/>
      <c r="D186" s="238"/>
      <c r="E186" s="239"/>
      <c r="F186" s="238"/>
      <c r="G186" s="239"/>
      <c r="H186" s="530" t="str">
        <f t="shared" si="2"/>
        <v/>
      </c>
      <c r="I186" s="78"/>
      <c r="J186" s="78"/>
      <c r="K186" s="79"/>
      <c r="T186" s="8"/>
      <c r="U186" s="8"/>
      <c r="V186" s="8"/>
    </row>
    <row r="187" spans="2:22">
      <c r="B187" s="76"/>
      <c r="C187" s="108"/>
      <c r="D187" s="238"/>
      <c r="E187" s="239"/>
      <c r="F187" s="238"/>
      <c r="G187" s="239"/>
      <c r="H187" s="530" t="str">
        <f t="shared" si="2"/>
        <v/>
      </c>
      <c r="I187" s="78"/>
      <c r="J187" s="78"/>
      <c r="K187" s="79"/>
      <c r="T187" s="8"/>
      <c r="U187" s="8"/>
      <c r="V187" s="8"/>
    </row>
    <row r="188" spans="2:22">
      <c r="B188" s="76"/>
      <c r="C188" s="108"/>
      <c r="D188" s="238"/>
      <c r="E188" s="239"/>
      <c r="F188" s="238"/>
      <c r="G188" s="239"/>
      <c r="H188" s="530" t="str">
        <f t="shared" si="2"/>
        <v/>
      </c>
      <c r="I188" s="78"/>
      <c r="J188" s="78"/>
      <c r="K188" s="79"/>
      <c r="T188" s="8"/>
      <c r="U188" s="8"/>
      <c r="V188" s="8"/>
    </row>
    <row r="189" spans="2:22">
      <c r="B189" s="76"/>
      <c r="C189" s="108"/>
      <c r="D189" s="238"/>
      <c r="E189" s="239"/>
      <c r="F189" s="238"/>
      <c r="G189" s="239"/>
      <c r="H189" s="530" t="str">
        <f t="shared" si="2"/>
        <v/>
      </c>
      <c r="I189" s="78"/>
      <c r="J189" s="78"/>
      <c r="K189" s="79"/>
      <c r="T189" s="8"/>
      <c r="U189" s="8"/>
      <c r="V189" s="8"/>
    </row>
    <row r="190" spans="2:22">
      <c r="B190" s="76"/>
      <c r="C190" s="108"/>
      <c r="D190" s="238"/>
      <c r="E190" s="239"/>
      <c r="F190" s="238"/>
      <c r="G190" s="239"/>
      <c r="H190" s="530" t="str">
        <f t="shared" si="2"/>
        <v/>
      </c>
      <c r="I190" s="78"/>
      <c r="J190" s="78"/>
      <c r="K190" s="79"/>
      <c r="T190" s="8"/>
      <c r="U190" s="8"/>
      <c r="V190" s="8"/>
    </row>
    <row r="191" spans="2:22">
      <c r="B191" s="76"/>
      <c r="C191" s="108"/>
      <c r="D191" s="238"/>
      <c r="E191" s="239"/>
      <c r="F191" s="238"/>
      <c r="G191" s="239"/>
      <c r="H191" s="530" t="str">
        <f t="shared" si="2"/>
        <v/>
      </c>
      <c r="I191" s="78"/>
      <c r="J191" s="78"/>
      <c r="K191" s="79"/>
      <c r="T191" s="8"/>
      <c r="U191" s="8"/>
      <c r="V191" s="8"/>
    </row>
    <row r="192" spans="2:22">
      <c r="B192" s="76"/>
      <c r="C192" s="108"/>
      <c r="D192" s="238"/>
      <c r="E192" s="239"/>
      <c r="F192" s="238"/>
      <c r="G192" s="239"/>
      <c r="H192" s="530" t="str">
        <f t="shared" si="2"/>
        <v/>
      </c>
      <c r="I192" s="78"/>
      <c r="J192" s="78"/>
      <c r="K192" s="79"/>
      <c r="T192" s="8"/>
      <c r="U192" s="8"/>
      <c r="V192" s="8"/>
    </row>
    <row r="193" spans="1:24">
      <c r="B193" s="76"/>
      <c r="C193" s="108"/>
      <c r="D193" s="238"/>
      <c r="E193" s="239"/>
      <c r="F193" s="238"/>
      <c r="G193" s="239"/>
      <c r="H193" s="530" t="str">
        <f t="shared" si="2"/>
        <v/>
      </c>
      <c r="I193" s="78"/>
      <c r="J193" s="78"/>
      <c r="K193" s="79"/>
      <c r="T193" s="8"/>
      <c r="U193" s="8"/>
      <c r="V193" s="8"/>
    </row>
    <row r="194" spans="1:24">
      <c r="B194" s="76"/>
      <c r="C194" s="108"/>
      <c r="D194" s="238"/>
      <c r="E194" s="239"/>
      <c r="F194" s="238"/>
      <c r="G194" s="239"/>
      <c r="H194" s="530" t="str">
        <f t="shared" si="2"/>
        <v/>
      </c>
      <c r="I194" s="78"/>
      <c r="J194" s="78"/>
      <c r="K194" s="79"/>
      <c r="T194" s="8"/>
      <c r="U194" s="8"/>
      <c r="V194" s="8"/>
    </row>
    <row r="195" spans="1:24">
      <c r="B195" s="76"/>
      <c r="C195" s="108"/>
      <c r="D195" s="238"/>
      <c r="E195" s="239"/>
      <c r="F195" s="238"/>
      <c r="G195" s="239"/>
      <c r="H195" s="530" t="str">
        <f t="shared" si="2"/>
        <v/>
      </c>
      <c r="I195" s="78"/>
      <c r="J195" s="78"/>
      <c r="K195" s="79"/>
      <c r="T195" s="8"/>
      <c r="U195" s="8"/>
      <c r="V195" s="8"/>
    </row>
    <row r="196" spans="1:24">
      <c r="B196" s="76"/>
      <c r="C196" s="108"/>
      <c r="D196" s="238"/>
      <c r="E196" s="239"/>
      <c r="F196" s="238"/>
      <c r="G196" s="239"/>
      <c r="H196" s="530" t="str">
        <f t="shared" si="2"/>
        <v/>
      </c>
      <c r="I196" s="78"/>
      <c r="J196" s="78"/>
      <c r="K196" s="79"/>
      <c r="T196" s="8"/>
      <c r="U196" s="8"/>
      <c r="V196" s="8"/>
    </row>
    <row r="197" spans="1:24">
      <c r="B197" s="76"/>
      <c r="C197" s="108"/>
      <c r="D197" s="238"/>
      <c r="E197" s="239"/>
      <c r="F197" s="238"/>
      <c r="G197" s="239"/>
      <c r="H197" s="530" t="str">
        <f t="shared" si="2"/>
        <v/>
      </c>
      <c r="I197" s="78"/>
      <c r="J197" s="78"/>
      <c r="K197" s="79"/>
      <c r="T197" s="8"/>
      <c r="U197" s="8"/>
      <c r="V197" s="8"/>
    </row>
    <row r="198" spans="1:24">
      <c r="B198" s="76"/>
      <c r="C198" s="108"/>
      <c r="D198" s="238"/>
      <c r="E198" s="239"/>
      <c r="F198" s="238"/>
      <c r="G198" s="239"/>
      <c r="H198" s="530" t="str">
        <f t="shared" si="2"/>
        <v/>
      </c>
      <c r="I198" s="78"/>
      <c r="J198" s="78"/>
      <c r="K198" s="79"/>
      <c r="T198" s="8"/>
      <c r="U198" s="8"/>
      <c r="V198" s="8"/>
    </row>
    <row r="199" spans="1:24">
      <c r="B199" s="76"/>
      <c r="C199" s="108"/>
      <c r="D199" s="238"/>
      <c r="E199" s="239"/>
      <c r="F199" s="238"/>
      <c r="G199" s="239"/>
      <c r="H199" s="530" t="str">
        <f t="shared" si="2"/>
        <v/>
      </c>
      <c r="I199" s="78"/>
      <c r="J199" s="78"/>
      <c r="K199" s="79"/>
      <c r="T199" s="8"/>
      <c r="U199" s="8"/>
      <c r="V199" s="8"/>
    </row>
    <row r="200" spans="1:24">
      <c r="B200" s="76"/>
      <c r="C200" s="108"/>
      <c r="D200" s="238"/>
      <c r="E200" s="239"/>
      <c r="F200" s="238"/>
      <c r="G200" s="239"/>
      <c r="H200" s="530" t="str">
        <f t="shared" si="2"/>
        <v/>
      </c>
      <c r="I200" s="78"/>
      <c r="J200" s="78"/>
      <c r="K200" s="79"/>
      <c r="T200" s="8"/>
      <c r="U200" s="8"/>
      <c r="V200" s="8"/>
    </row>
    <row r="201" spans="1:24">
      <c r="B201" s="76"/>
      <c r="C201" s="108"/>
      <c r="D201" s="238"/>
      <c r="E201" s="239"/>
      <c r="F201" s="238"/>
      <c r="G201" s="239"/>
      <c r="H201" s="530" t="str">
        <f t="shared" si="2"/>
        <v/>
      </c>
      <c r="I201" s="78"/>
      <c r="J201" s="78"/>
      <c r="K201" s="79"/>
      <c r="T201" s="8"/>
      <c r="U201" s="8"/>
      <c r="V201" s="8"/>
    </row>
    <row r="202" spans="1:24">
      <c r="B202" s="76"/>
      <c r="C202" s="108"/>
      <c r="D202" s="238"/>
      <c r="E202" s="239"/>
      <c r="F202" s="238"/>
      <c r="G202" s="239"/>
      <c r="H202" s="530" t="str">
        <f t="shared" ref="H202:H204" si="3">IFERROR((IF(ISBLANK(D202),(G202/F202),((E202/D202)))),"")</f>
        <v/>
      </c>
      <c r="I202" s="78"/>
      <c r="J202" s="78"/>
      <c r="K202" s="79"/>
      <c r="T202" s="8"/>
      <c r="U202" s="8"/>
      <c r="V202" s="8"/>
    </row>
    <row r="203" spans="1:24">
      <c r="B203" s="76"/>
      <c r="C203" s="108"/>
      <c r="D203" s="238"/>
      <c r="E203" s="239"/>
      <c r="F203" s="238"/>
      <c r="G203" s="239"/>
      <c r="H203" s="530" t="str">
        <f t="shared" si="3"/>
        <v/>
      </c>
      <c r="I203" s="78"/>
      <c r="J203" s="78"/>
      <c r="K203" s="79"/>
      <c r="T203" s="8"/>
      <c r="U203" s="8"/>
      <c r="V203" s="8"/>
    </row>
    <row r="204" spans="1:24" s="9" customFormat="1" ht="16" thickBot="1">
      <c r="A204" s="37"/>
      <c r="B204" s="77"/>
      <c r="C204" s="109"/>
      <c r="D204" s="240"/>
      <c r="E204" s="225"/>
      <c r="F204" s="240"/>
      <c r="G204" s="225"/>
      <c r="H204" s="531" t="str">
        <f t="shared" si="3"/>
        <v/>
      </c>
      <c r="I204" s="80"/>
      <c r="J204" s="80"/>
      <c r="K204" s="81"/>
      <c r="L204" s="37"/>
      <c r="M204" s="39"/>
      <c r="N204" s="39"/>
      <c r="O204" s="39"/>
      <c r="P204" s="39"/>
      <c r="Q204" s="39"/>
      <c r="R204" s="39"/>
      <c r="S204" s="37"/>
    </row>
    <row r="205" spans="1:24" s="37" customFormat="1" ht="16" thickTop="1">
      <c r="M205" s="39"/>
      <c r="N205" s="39"/>
      <c r="O205" s="39"/>
      <c r="P205" s="39"/>
      <c r="Q205" s="39"/>
      <c r="R205" s="39"/>
    </row>
    <row r="206" spans="1:24" s="9" customFormat="1" hidden="1">
      <c r="A206" s="37"/>
      <c r="L206" s="37"/>
      <c r="M206" s="39"/>
      <c r="N206" s="39"/>
      <c r="O206" s="39"/>
      <c r="P206" s="39"/>
      <c r="Q206" s="39"/>
      <c r="R206" s="39"/>
      <c r="S206" s="37"/>
    </row>
    <row r="207" spans="1:24" hidden="1">
      <c r="B207" s="12"/>
      <c r="C207" s="12"/>
      <c r="D207" s="12"/>
      <c r="E207" s="12"/>
      <c r="F207" s="12"/>
      <c r="G207" s="12"/>
      <c r="H207" s="12"/>
      <c r="I207" s="12"/>
      <c r="J207" s="12"/>
      <c r="K207" s="12"/>
      <c r="L207" s="37"/>
      <c r="S207" s="37"/>
      <c r="T207" s="12"/>
      <c r="U207" s="12"/>
      <c r="V207" s="9"/>
      <c r="W207" s="9"/>
      <c r="X207" s="9"/>
    </row>
    <row r="208" spans="1:24" hidden="1">
      <c r="B208" s="12"/>
      <c r="C208" s="12"/>
      <c r="D208" s="12"/>
      <c r="E208" s="12"/>
      <c r="F208" s="12"/>
      <c r="G208" s="12"/>
      <c r="H208" s="12"/>
      <c r="I208" s="12"/>
      <c r="J208" s="12"/>
      <c r="K208" s="12"/>
      <c r="L208" s="37"/>
      <c r="M208" s="37"/>
      <c r="N208" s="37"/>
      <c r="O208" s="37"/>
      <c r="P208" s="37"/>
      <c r="Q208" s="37"/>
      <c r="R208" s="37"/>
      <c r="S208" s="37"/>
      <c r="T208" s="12"/>
      <c r="U208" s="12"/>
      <c r="V208" s="9"/>
      <c r="W208" s="9"/>
      <c r="X208" s="9"/>
    </row>
    <row r="209" spans="2:24" hidden="1">
      <c r="B209" s="12"/>
      <c r="C209" s="12"/>
      <c r="D209" s="12"/>
      <c r="E209" s="12"/>
      <c r="F209" s="12"/>
      <c r="G209" s="12"/>
      <c r="H209" s="12"/>
      <c r="I209" s="12"/>
      <c r="J209" s="12"/>
      <c r="K209" s="12"/>
      <c r="L209" s="37"/>
      <c r="M209" s="37"/>
      <c r="N209" s="37"/>
      <c r="O209" s="37"/>
      <c r="P209" s="37"/>
      <c r="Q209" s="37"/>
      <c r="R209" s="37"/>
      <c r="S209" s="37"/>
      <c r="T209" s="12"/>
      <c r="U209" s="12"/>
      <c r="V209" s="9"/>
      <c r="W209" s="9"/>
      <c r="X209" s="9"/>
    </row>
    <row r="210" spans="2:24" hidden="1">
      <c r="B210" s="12"/>
      <c r="C210" s="12"/>
      <c r="D210" s="12"/>
      <c r="E210" s="12"/>
      <c r="F210" s="12"/>
      <c r="G210" s="12"/>
      <c r="H210" s="12"/>
      <c r="I210" s="12"/>
      <c r="J210" s="12"/>
      <c r="K210" s="12"/>
      <c r="L210" s="37"/>
      <c r="M210" s="37"/>
      <c r="N210" s="37"/>
      <c r="O210" s="37"/>
      <c r="P210" s="37"/>
      <c r="Q210" s="37"/>
      <c r="R210" s="37"/>
      <c r="S210" s="37"/>
      <c r="T210" s="12"/>
      <c r="U210" s="12"/>
      <c r="V210" s="9"/>
      <c r="W210" s="9"/>
      <c r="X210" s="9"/>
    </row>
    <row r="211" spans="2:24" hidden="1">
      <c r="B211" s="12"/>
      <c r="C211" s="12"/>
      <c r="D211" s="12"/>
      <c r="E211" s="12"/>
      <c r="F211" s="12"/>
      <c r="G211" s="12"/>
      <c r="H211" s="12"/>
      <c r="I211" s="12"/>
      <c r="J211" s="12"/>
      <c r="K211" s="12"/>
      <c r="L211" s="37"/>
      <c r="M211" s="37"/>
      <c r="N211" s="37"/>
      <c r="O211" s="37"/>
      <c r="P211" s="37"/>
      <c r="Q211" s="37"/>
      <c r="R211" s="37"/>
      <c r="S211" s="37"/>
      <c r="T211" s="12"/>
      <c r="U211" s="12"/>
      <c r="V211" s="9"/>
      <c r="W211" s="9"/>
      <c r="X211" s="9"/>
    </row>
    <row r="212" spans="2:24" hidden="1">
      <c r="B212" s="12"/>
      <c r="C212" s="12"/>
      <c r="D212" s="12"/>
      <c r="E212" s="12"/>
      <c r="F212" s="12"/>
      <c r="G212" s="12"/>
      <c r="H212" s="12"/>
      <c r="I212" s="12"/>
      <c r="J212" s="12"/>
      <c r="K212" s="12"/>
      <c r="L212" s="37"/>
      <c r="M212" s="37"/>
      <c r="N212" s="37"/>
      <c r="O212" s="37"/>
      <c r="P212" s="37"/>
      <c r="Q212" s="37"/>
      <c r="R212" s="37"/>
      <c r="S212" s="37"/>
      <c r="T212" s="12"/>
      <c r="U212" s="12"/>
      <c r="V212" s="9"/>
      <c r="W212" s="9"/>
      <c r="X212" s="9"/>
    </row>
    <row r="213" spans="2:24" hidden="1">
      <c r="B213" s="12"/>
      <c r="C213" s="12"/>
      <c r="D213" s="12"/>
      <c r="E213" s="12"/>
      <c r="F213" s="12"/>
      <c r="G213" s="12"/>
      <c r="H213" s="12"/>
      <c r="I213" s="12"/>
      <c r="J213" s="12"/>
      <c r="K213" s="12"/>
      <c r="L213" s="37"/>
      <c r="M213" s="37"/>
      <c r="N213" s="37"/>
      <c r="O213" s="37"/>
      <c r="P213" s="37"/>
      <c r="Q213" s="37"/>
      <c r="R213" s="37"/>
      <c r="S213" s="37"/>
      <c r="T213" s="12"/>
      <c r="U213" s="12"/>
      <c r="V213" s="9"/>
      <c r="W213" s="9"/>
      <c r="X213" s="9"/>
    </row>
    <row r="214" spans="2:24" hidden="1">
      <c r="B214" s="12"/>
      <c r="C214" s="12"/>
      <c r="D214" s="12"/>
      <c r="E214" s="12"/>
      <c r="F214" s="12"/>
      <c r="G214" s="12"/>
      <c r="H214" s="12"/>
      <c r="I214" s="12"/>
      <c r="J214" s="12"/>
      <c r="K214" s="12"/>
      <c r="L214" s="37"/>
      <c r="M214" s="37"/>
      <c r="N214" s="37"/>
      <c r="O214" s="37"/>
      <c r="P214" s="37"/>
      <c r="Q214" s="37"/>
      <c r="R214" s="37"/>
      <c r="S214" s="37"/>
      <c r="T214" s="12"/>
      <c r="U214" s="12"/>
      <c r="V214" s="9"/>
      <c r="W214" s="9"/>
      <c r="X214" s="9"/>
    </row>
    <row r="215" spans="2:24" hidden="1">
      <c r="B215" s="12"/>
      <c r="C215" s="12"/>
      <c r="D215" s="12"/>
      <c r="E215" s="12"/>
      <c r="F215" s="12"/>
      <c r="G215" s="12"/>
      <c r="H215" s="12"/>
      <c r="I215" s="12"/>
      <c r="J215" s="12"/>
      <c r="K215" s="12"/>
      <c r="L215" s="37"/>
      <c r="M215" s="37"/>
      <c r="N215" s="37"/>
      <c r="O215" s="37"/>
      <c r="P215" s="37"/>
      <c r="Q215" s="37"/>
      <c r="R215" s="37"/>
      <c r="S215" s="37"/>
      <c r="T215" s="12"/>
      <c r="U215" s="12"/>
      <c r="V215" s="9"/>
      <c r="W215" s="9"/>
      <c r="X215" s="9"/>
    </row>
    <row r="216" spans="2:24" hidden="1">
      <c r="B216" s="12"/>
      <c r="C216" s="12"/>
      <c r="D216" s="12"/>
      <c r="E216" s="12"/>
      <c r="F216" s="12"/>
      <c r="G216" s="12"/>
      <c r="H216" s="12"/>
      <c r="I216" s="12"/>
      <c r="J216" s="12"/>
      <c r="K216" s="12"/>
      <c r="L216" s="37"/>
      <c r="M216" s="37"/>
      <c r="N216" s="37"/>
      <c r="O216" s="37"/>
      <c r="P216" s="37"/>
      <c r="Q216" s="37"/>
      <c r="R216" s="37"/>
      <c r="S216" s="37"/>
      <c r="T216" s="12"/>
      <c r="U216" s="12"/>
      <c r="V216" s="9"/>
      <c r="W216" s="9"/>
      <c r="X216" s="9"/>
    </row>
    <row r="217" spans="2:24" hidden="1">
      <c r="B217" s="12"/>
      <c r="C217" s="12"/>
      <c r="D217" s="12"/>
      <c r="E217" s="12"/>
      <c r="F217" s="12"/>
      <c r="G217" s="12"/>
      <c r="H217" s="12"/>
      <c r="I217" s="12"/>
      <c r="J217" s="12"/>
      <c r="K217" s="12"/>
      <c r="L217" s="37"/>
      <c r="M217" s="37"/>
      <c r="N217" s="37"/>
      <c r="O217" s="37"/>
      <c r="P217" s="37"/>
      <c r="Q217" s="37"/>
      <c r="R217" s="37"/>
      <c r="S217" s="37"/>
      <c r="T217" s="12"/>
      <c r="U217" s="12"/>
      <c r="V217" s="9"/>
      <c r="W217" s="9"/>
      <c r="X217" s="9"/>
    </row>
    <row r="218" spans="2:24" hidden="1">
      <c r="B218" s="12"/>
      <c r="C218" s="12"/>
      <c r="D218" s="12"/>
      <c r="E218" s="12"/>
      <c r="F218" s="12"/>
      <c r="G218" s="12"/>
      <c r="H218" s="12"/>
      <c r="I218" s="12"/>
      <c r="J218" s="12"/>
      <c r="K218" s="12"/>
      <c r="L218" s="37"/>
      <c r="M218" s="37"/>
      <c r="N218" s="37"/>
      <c r="O218" s="37"/>
      <c r="P218" s="37"/>
      <c r="Q218" s="37"/>
      <c r="R218" s="37"/>
      <c r="S218" s="37"/>
      <c r="T218" s="12"/>
      <c r="U218" s="12"/>
      <c r="V218" s="9"/>
      <c r="W218" s="9"/>
      <c r="X218" s="9"/>
    </row>
    <row r="219" spans="2:24" hidden="1">
      <c r="B219" s="12"/>
      <c r="C219" s="12"/>
      <c r="D219" s="12"/>
      <c r="E219" s="12"/>
      <c r="F219" s="12"/>
      <c r="G219" s="12"/>
      <c r="H219" s="12"/>
      <c r="I219" s="12"/>
      <c r="J219" s="12"/>
      <c r="K219" s="12"/>
      <c r="L219" s="37"/>
      <c r="M219" s="37"/>
      <c r="N219" s="37"/>
      <c r="O219" s="37"/>
      <c r="P219" s="37"/>
      <c r="Q219" s="37"/>
      <c r="R219" s="37"/>
      <c r="S219" s="37"/>
      <c r="T219" s="12"/>
      <c r="U219" s="12"/>
      <c r="V219" s="9"/>
      <c r="W219" s="9"/>
      <c r="X219" s="9"/>
    </row>
    <row r="220" spans="2:24" hidden="1">
      <c r="B220" s="12"/>
      <c r="C220" s="12"/>
      <c r="D220" s="12"/>
      <c r="E220" s="12"/>
      <c r="F220" s="12"/>
      <c r="G220" s="12"/>
      <c r="H220" s="12"/>
      <c r="I220" s="12"/>
      <c r="J220" s="12"/>
      <c r="K220" s="12"/>
      <c r="L220" s="37"/>
      <c r="M220" s="37"/>
      <c r="N220" s="37"/>
      <c r="O220" s="37"/>
      <c r="P220" s="37"/>
      <c r="Q220" s="37"/>
      <c r="R220" s="37"/>
      <c r="S220" s="37"/>
      <c r="T220" s="12"/>
      <c r="U220" s="12"/>
      <c r="V220" s="9"/>
      <c r="W220" s="9"/>
      <c r="X220" s="9"/>
    </row>
    <row r="221" spans="2:24" hidden="1">
      <c r="B221" s="12"/>
      <c r="C221" s="12"/>
      <c r="D221" s="12"/>
      <c r="E221" s="12"/>
      <c r="F221" s="12"/>
      <c r="G221" s="12"/>
      <c r="H221" s="12"/>
      <c r="I221" s="12"/>
      <c r="J221" s="12"/>
      <c r="K221" s="12"/>
      <c r="L221" s="37"/>
      <c r="M221" s="37"/>
      <c r="N221" s="37"/>
      <c r="O221" s="37"/>
      <c r="P221" s="37"/>
      <c r="Q221" s="37"/>
      <c r="R221" s="37"/>
      <c r="S221" s="37"/>
      <c r="T221" s="12"/>
      <c r="U221" s="12"/>
      <c r="V221" s="9"/>
      <c r="W221" s="9"/>
      <c r="X221" s="9"/>
    </row>
    <row r="222" spans="2:24" hidden="1">
      <c r="B222" s="12"/>
      <c r="C222" s="12"/>
      <c r="D222" s="12"/>
      <c r="E222" s="12"/>
      <c r="F222" s="12"/>
      <c r="G222" s="12"/>
      <c r="H222" s="12"/>
      <c r="I222" s="12"/>
      <c r="J222" s="12"/>
      <c r="K222" s="12"/>
      <c r="L222" s="37"/>
      <c r="M222" s="37"/>
      <c r="N222" s="37"/>
      <c r="O222" s="37"/>
      <c r="P222" s="37"/>
      <c r="Q222" s="37"/>
      <c r="R222" s="37"/>
      <c r="S222" s="37"/>
      <c r="T222" s="12"/>
      <c r="U222" s="12"/>
      <c r="V222" s="9"/>
      <c r="W222" s="9"/>
      <c r="X222" s="9"/>
    </row>
    <row r="223" spans="2:24" hidden="1">
      <c r="B223" s="12"/>
      <c r="C223" s="12"/>
      <c r="D223" s="12"/>
      <c r="E223" s="12"/>
      <c r="F223" s="12"/>
      <c r="G223" s="12"/>
      <c r="H223" s="12"/>
      <c r="I223" s="12"/>
      <c r="J223" s="12"/>
      <c r="K223" s="12"/>
      <c r="L223" s="37"/>
      <c r="M223" s="37"/>
      <c r="N223" s="37"/>
      <c r="O223" s="37"/>
      <c r="P223" s="37"/>
      <c r="Q223" s="37"/>
      <c r="R223" s="37"/>
      <c r="S223" s="37"/>
      <c r="T223" s="12"/>
      <c r="U223" s="12"/>
      <c r="V223" s="9"/>
      <c r="W223" s="9"/>
      <c r="X223" s="9"/>
    </row>
    <row r="224" spans="2:24" hidden="1">
      <c r="B224" s="12"/>
      <c r="C224" s="12"/>
      <c r="D224" s="12"/>
      <c r="E224" s="12"/>
      <c r="F224" s="12"/>
      <c r="G224" s="12"/>
      <c r="H224" s="12"/>
      <c r="I224" s="12"/>
      <c r="J224" s="12"/>
      <c r="K224" s="12"/>
      <c r="L224" s="37"/>
      <c r="M224" s="37"/>
      <c r="N224" s="37"/>
      <c r="O224" s="37"/>
      <c r="P224" s="37"/>
      <c r="Q224" s="37"/>
      <c r="R224" s="37"/>
      <c r="S224" s="37"/>
      <c r="T224" s="12"/>
      <c r="U224" s="12"/>
      <c r="V224" s="9"/>
      <c r="W224" s="9"/>
      <c r="X224" s="9"/>
    </row>
    <row r="225" spans="2:24" hidden="1">
      <c r="B225" s="12"/>
      <c r="C225" s="12"/>
      <c r="D225" s="12"/>
      <c r="E225" s="12"/>
      <c r="F225" s="12"/>
      <c r="G225" s="12"/>
      <c r="H225" s="12"/>
      <c r="I225" s="12"/>
      <c r="J225" s="12"/>
      <c r="K225" s="12"/>
      <c r="L225" s="37"/>
      <c r="M225" s="37"/>
      <c r="N225" s="37"/>
      <c r="O225" s="37"/>
      <c r="P225" s="37"/>
      <c r="Q225" s="37"/>
      <c r="R225" s="37"/>
      <c r="S225" s="37"/>
      <c r="T225" s="12"/>
      <c r="U225" s="12"/>
      <c r="V225" s="9"/>
      <c r="W225" s="9"/>
      <c r="X225" s="9"/>
    </row>
    <row r="226" spans="2:24" hidden="1">
      <c r="B226" s="12"/>
      <c r="C226" s="12"/>
      <c r="D226" s="12"/>
      <c r="E226" s="12"/>
      <c r="F226" s="12"/>
      <c r="G226" s="12"/>
      <c r="H226" s="12"/>
      <c r="I226" s="12"/>
      <c r="J226" s="12"/>
      <c r="K226" s="12"/>
      <c r="L226" s="37"/>
      <c r="M226" s="37"/>
      <c r="N226" s="37"/>
      <c r="O226" s="37"/>
      <c r="P226" s="37"/>
      <c r="Q226" s="37"/>
      <c r="R226" s="37"/>
      <c r="S226" s="37"/>
      <c r="T226" s="12"/>
      <c r="U226" s="12"/>
      <c r="V226" s="9"/>
      <c r="W226" s="9"/>
      <c r="X226" s="9"/>
    </row>
    <row r="227" spans="2:24" hidden="1">
      <c r="B227" s="12"/>
      <c r="C227" s="12"/>
      <c r="D227" s="12"/>
      <c r="E227" s="12"/>
      <c r="F227" s="12"/>
      <c r="G227" s="12"/>
      <c r="H227" s="12"/>
      <c r="I227" s="12"/>
      <c r="J227" s="12"/>
      <c r="K227" s="12"/>
      <c r="L227" s="37"/>
      <c r="M227" s="37"/>
      <c r="N227" s="37"/>
      <c r="O227" s="37"/>
      <c r="P227" s="37"/>
      <c r="Q227" s="37"/>
      <c r="R227" s="37"/>
      <c r="S227" s="37"/>
      <c r="T227" s="12"/>
      <c r="U227" s="12"/>
      <c r="V227" s="9"/>
      <c r="W227" s="9"/>
      <c r="X227" s="9"/>
    </row>
    <row r="228" spans="2:24" hidden="1">
      <c r="B228" s="12"/>
      <c r="C228" s="12"/>
      <c r="D228" s="12"/>
      <c r="E228" s="12"/>
      <c r="F228" s="12"/>
      <c r="G228" s="12"/>
      <c r="H228" s="12"/>
      <c r="I228" s="12"/>
      <c r="J228" s="12"/>
      <c r="K228" s="12"/>
      <c r="L228" s="37"/>
      <c r="M228" s="37"/>
      <c r="N228" s="37"/>
      <c r="O228" s="37"/>
      <c r="P228" s="37"/>
      <c r="Q228" s="37"/>
      <c r="R228" s="37"/>
      <c r="S228" s="37"/>
      <c r="T228" s="12"/>
      <c r="U228" s="12"/>
      <c r="V228" s="9"/>
      <c r="W228" s="9"/>
      <c r="X228" s="9"/>
    </row>
    <row r="229" spans="2:24" hidden="1">
      <c r="B229" s="12"/>
      <c r="C229" s="12"/>
      <c r="D229" s="12"/>
      <c r="E229" s="12"/>
      <c r="F229" s="12"/>
      <c r="G229" s="12"/>
      <c r="H229" s="12"/>
      <c r="I229" s="12"/>
      <c r="J229" s="12"/>
      <c r="K229" s="12"/>
      <c r="L229" s="37"/>
      <c r="M229" s="37"/>
      <c r="N229" s="37"/>
      <c r="O229" s="37"/>
      <c r="P229" s="37"/>
      <c r="Q229" s="37"/>
      <c r="R229" s="37"/>
      <c r="S229" s="37"/>
      <c r="T229" s="12"/>
      <c r="U229" s="12"/>
      <c r="V229" s="9"/>
      <c r="W229" s="9"/>
      <c r="X229" s="9"/>
    </row>
    <row r="230" spans="2:24" hidden="1">
      <c r="B230" s="12"/>
      <c r="C230" s="12"/>
      <c r="D230" s="12"/>
      <c r="E230" s="12"/>
      <c r="F230" s="12"/>
      <c r="G230" s="12"/>
      <c r="H230" s="12"/>
      <c r="I230" s="12"/>
      <c r="J230" s="12"/>
      <c r="K230" s="12"/>
      <c r="L230" s="37"/>
      <c r="M230" s="37"/>
      <c r="N230" s="37"/>
      <c r="O230" s="37"/>
      <c r="P230" s="37"/>
      <c r="Q230" s="37"/>
      <c r="R230" s="37"/>
      <c r="S230" s="37"/>
      <c r="T230" s="12"/>
      <c r="U230" s="12"/>
      <c r="V230" s="9"/>
      <c r="W230" s="9"/>
      <c r="X230" s="9"/>
    </row>
    <row r="231" spans="2:24" hidden="1">
      <c r="B231" s="12"/>
      <c r="C231" s="12"/>
      <c r="D231" s="12"/>
      <c r="E231" s="12"/>
      <c r="F231" s="12"/>
      <c r="G231" s="12"/>
      <c r="H231" s="12"/>
      <c r="I231" s="12"/>
      <c r="J231" s="12"/>
      <c r="K231" s="12"/>
      <c r="L231" s="37"/>
      <c r="M231" s="37"/>
      <c r="N231" s="37"/>
      <c r="O231" s="37"/>
      <c r="P231" s="37"/>
      <c r="Q231" s="37"/>
      <c r="R231" s="37"/>
      <c r="S231" s="37"/>
      <c r="T231" s="12"/>
      <c r="U231" s="12"/>
      <c r="V231" s="9"/>
      <c r="W231" s="9"/>
      <c r="X231" s="9"/>
    </row>
    <row r="232" spans="2:24" hidden="1">
      <c r="B232" s="12"/>
      <c r="C232" s="12"/>
      <c r="D232" s="12"/>
      <c r="E232" s="12"/>
      <c r="F232" s="12"/>
      <c r="G232" s="12"/>
      <c r="H232" s="12"/>
      <c r="I232" s="12"/>
      <c r="J232" s="12"/>
      <c r="K232" s="12"/>
      <c r="L232" s="37"/>
      <c r="M232" s="37"/>
      <c r="N232" s="37"/>
      <c r="O232" s="37"/>
      <c r="P232" s="37"/>
      <c r="Q232" s="37"/>
      <c r="R232" s="37"/>
      <c r="S232" s="37"/>
      <c r="T232" s="12"/>
      <c r="U232" s="12"/>
      <c r="V232" s="9"/>
      <c r="W232" s="9"/>
      <c r="X232" s="9"/>
    </row>
    <row r="233" spans="2:24" hidden="1">
      <c r="B233" s="12"/>
      <c r="C233" s="12"/>
      <c r="D233" s="12"/>
      <c r="E233" s="12"/>
      <c r="F233" s="12"/>
      <c r="G233" s="12"/>
      <c r="H233" s="12"/>
      <c r="I233" s="12"/>
      <c r="J233" s="12"/>
      <c r="K233" s="12"/>
      <c r="L233" s="37"/>
      <c r="M233" s="37"/>
      <c r="N233" s="37"/>
      <c r="O233" s="37"/>
      <c r="P233" s="37"/>
      <c r="Q233" s="37"/>
      <c r="R233" s="37"/>
      <c r="S233" s="37"/>
      <c r="T233" s="12"/>
      <c r="U233" s="12"/>
      <c r="V233" s="9"/>
      <c r="W233" s="9"/>
      <c r="X233" s="9"/>
    </row>
    <row r="234" spans="2:24" hidden="1">
      <c r="B234" s="12"/>
      <c r="C234" s="12"/>
      <c r="D234" s="12"/>
      <c r="E234" s="12"/>
      <c r="F234" s="12"/>
      <c r="G234" s="12"/>
      <c r="H234" s="12"/>
      <c r="I234" s="12"/>
      <c r="J234" s="12"/>
      <c r="K234" s="12"/>
      <c r="L234" s="37"/>
      <c r="M234" s="37"/>
      <c r="N234" s="37"/>
      <c r="O234" s="37"/>
      <c r="P234" s="37"/>
      <c r="Q234" s="37"/>
      <c r="R234" s="37"/>
      <c r="S234" s="37"/>
      <c r="T234" s="12"/>
      <c r="U234" s="12"/>
      <c r="V234" s="9"/>
      <c r="W234" s="9"/>
      <c r="X234" s="9"/>
    </row>
    <row r="235" spans="2:24" hidden="1">
      <c r="B235" s="12"/>
      <c r="C235" s="12"/>
      <c r="D235" s="12"/>
      <c r="E235" s="12"/>
      <c r="F235" s="12"/>
      <c r="G235" s="12"/>
      <c r="H235" s="12"/>
      <c r="I235" s="12"/>
      <c r="J235" s="12"/>
      <c r="K235" s="12"/>
      <c r="L235" s="37"/>
      <c r="M235" s="37"/>
      <c r="N235" s="37"/>
      <c r="O235" s="37"/>
      <c r="P235" s="37"/>
      <c r="Q235" s="37"/>
      <c r="R235" s="37"/>
      <c r="S235" s="37"/>
      <c r="T235" s="12"/>
      <c r="U235" s="12"/>
      <c r="V235" s="9"/>
      <c r="W235" s="9"/>
      <c r="X235" s="9"/>
    </row>
    <row r="236" spans="2:24" hidden="1">
      <c r="B236" s="12"/>
      <c r="C236" s="12"/>
      <c r="D236" s="12"/>
      <c r="E236" s="12"/>
      <c r="F236" s="12"/>
      <c r="G236" s="12"/>
      <c r="H236" s="12"/>
      <c r="I236" s="12"/>
      <c r="J236" s="12"/>
      <c r="K236" s="12"/>
      <c r="L236" s="37"/>
      <c r="M236" s="37"/>
      <c r="N236" s="37"/>
      <c r="O236" s="37"/>
      <c r="P236" s="37"/>
      <c r="Q236" s="37"/>
      <c r="R236" s="37"/>
      <c r="S236" s="37"/>
      <c r="T236" s="12"/>
      <c r="U236" s="12"/>
      <c r="V236" s="9"/>
      <c r="W236" s="9"/>
      <c r="X236" s="9"/>
    </row>
    <row r="237" spans="2:24" hidden="1">
      <c r="B237" s="12"/>
      <c r="C237" s="12"/>
      <c r="D237" s="12"/>
      <c r="E237" s="12"/>
      <c r="F237" s="12"/>
      <c r="G237" s="12"/>
      <c r="H237" s="12"/>
      <c r="I237" s="12"/>
      <c r="J237" s="12"/>
      <c r="K237" s="12"/>
      <c r="L237" s="37"/>
      <c r="M237" s="37"/>
      <c r="N237" s="37"/>
      <c r="O237" s="37"/>
      <c r="P237" s="37"/>
      <c r="Q237" s="37"/>
      <c r="R237" s="37"/>
      <c r="S237" s="37"/>
      <c r="T237" s="12"/>
      <c r="U237" s="12"/>
      <c r="V237" s="9"/>
      <c r="W237" s="9"/>
      <c r="X237" s="9"/>
    </row>
    <row r="238" spans="2:24" hidden="1">
      <c r="B238" s="12"/>
      <c r="C238" s="12"/>
      <c r="D238" s="12"/>
      <c r="E238" s="12"/>
      <c r="F238" s="12"/>
      <c r="G238" s="12"/>
      <c r="H238" s="12"/>
      <c r="I238" s="12"/>
      <c r="J238" s="12"/>
      <c r="K238" s="12"/>
      <c r="L238" s="37"/>
      <c r="M238" s="37"/>
      <c r="N238" s="37"/>
      <c r="O238" s="37"/>
      <c r="P238" s="37"/>
      <c r="Q238" s="37"/>
      <c r="R238" s="37"/>
      <c r="S238" s="37"/>
      <c r="T238" s="12"/>
      <c r="U238" s="12"/>
      <c r="V238" s="9"/>
      <c r="W238" s="9"/>
      <c r="X238" s="9"/>
    </row>
    <row r="239" spans="2:24" hidden="1">
      <c r="B239" s="12"/>
      <c r="C239" s="12"/>
      <c r="D239" s="12"/>
      <c r="E239" s="12"/>
      <c r="F239" s="12"/>
      <c r="G239" s="12"/>
      <c r="H239" s="12"/>
      <c r="I239" s="12"/>
      <c r="J239" s="12"/>
      <c r="K239" s="12"/>
      <c r="L239" s="37"/>
      <c r="M239" s="37"/>
      <c r="N239" s="37"/>
      <c r="O239" s="37"/>
      <c r="P239" s="37"/>
      <c r="Q239" s="37"/>
      <c r="R239" s="37"/>
      <c r="S239" s="37"/>
      <c r="T239" s="12"/>
      <c r="U239" s="12"/>
      <c r="V239" s="9"/>
      <c r="W239" s="9"/>
      <c r="X239" s="9"/>
    </row>
    <row r="240" spans="2:24" hidden="1">
      <c r="B240" s="12"/>
      <c r="C240" s="12"/>
      <c r="D240" s="12"/>
      <c r="E240" s="12"/>
      <c r="F240" s="12"/>
      <c r="G240" s="12"/>
      <c r="H240" s="12"/>
      <c r="I240" s="12"/>
      <c r="J240" s="12"/>
      <c r="K240" s="12"/>
      <c r="L240" s="37"/>
      <c r="M240" s="37"/>
      <c r="N240" s="37"/>
      <c r="O240" s="37"/>
      <c r="P240" s="37"/>
      <c r="Q240" s="37"/>
      <c r="R240" s="37"/>
      <c r="S240" s="37"/>
      <c r="T240" s="12"/>
      <c r="U240" s="12"/>
      <c r="V240" s="9"/>
      <c r="W240" s="9"/>
      <c r="X240" s="9"/>
    </row>
    <row r="241" spans="2:24" hidden="1">
      <c r="B241" s="12"/>
      <c r="C241" s="12"/>
      <c r="D241" s="12"/>
      <c r="E241" s="12"/>
      <c r="F241" s="12"/>
      <c r="G241" s="12"/>
      <c r="H241" s="12"/>
      <c r="I241" s="12"/>
      <c r="J241" s="12"/>
      <c r="K241" s="12"/>
      <c r="L241" s="37"/>
      <c r="M241" s="37"/>
      <c r="N241" s="37"/>
      <c r="O241" s="37"/>
      <c r="P241" s="37"/>
      <c r="Q241" s="37"/>
      <c r="R241" s="37"/>
      <c r="S241" s="37"/>
      <c r="T241" s="12"/>
      <c r="U241" s="12"/>
      <c r="V241" s="9"/>
      <c r="W241" s="9"/>
      <c r="X241" s="9"/>
    </row>
    <row r="242" spans="2:24" hidden="1">
      <c r="B242" s="12"/>
      <c r="C242" s="12"/>
      <c r="D242" s="12"/>
      <c r="E242" s="12"/>
      <c r="F242" s="12"/>
      <c r="G242" s="12"/>
      <c r="H242" s="12"/>
      <c r="I242" s="12"/>
      <c r="J242" s="12"/>
      <c r="K242" s="12"/>
      <c r="L242" s="37"/>
      <c r="M242" s="37"/>
      <c r="N242" s="37"/>
      <c r="O242" s="37"/>
      <c r="P242" s="37"/>
      <c r="Q242" s="37"/>
      <c r="R242" s="37"/>
      <c r="S242" s="37"/>
      <c r="T242" s="12"/>
      <c r="U242" s="12"/>
      <c r="V242" s="9"/>
      <c r="W242" s="9"/>
      <c r="X242" s="9"/>
    </row>
    <row r="243" spans="2:24" hidden="1">
      <c r="B243" s="12"/>
      <c r="C243" s="12"/>
      <c r="D243" s="12"/>
      <c r="E243" s="12"/>
      <c r="F243" s="12"/>
      <c r="G243" s="12"/>
      <c r="H243" s="12"/>
      <c r="I243" s="12"/>
      <c r="J243" s="12"/>
      <c r="K243" s="12"/>
      <c r="L243" s="37"/>
      <c r="M243" s="37"/>
      <c r="N243" s="37"/>
      <c r="O243" s="37"/>
      <c r="P243" s="37"/>
      <c r="Q243" s="37"/>
      <c r="R243" s="37"/>
      <c r="S243" s="37"/>
      <c r="T243" s="12"/>
      <c r="U243" s="12"/>
      <c r="V243" s="9"/>
      <c r="W243" s="9"/>
      <c r="X243" s="9"/>
    </row>
    <row r="244" spans="2:24" hidden="1">
      <c r="B244" s="12"/>
      <c r="C244" s="12"/>
      <c r="D244" s="12"/>
      <c r="E244" s="12"/>
      <c r="F244" s="12"/>
      <c r="G244" s="12"/>
      <c r="H244" s="12"/>
      <c r="I244" s="12"/>
      <c r="J244" s="12"/>
      <c r="K244" s="12"/>
      <c r="L244" s="37"/>
      <c r="M244" s="37"/>
      <c r="N244" s="37"/>
      <c r="O244" s="37"/>
      <c r="P244" s="37"/>
      <c r="Q244" s="37"/>
      <c r="R244" s="37"/>
      <c r="S244" s="37"/>
      <c r="T244" s="12"/>
      <c r="U244" s="12"/>
      <c r="V244" s="9"/>
      <c r="W244" s="9"/>
      <c r="X244" s="9"/>
    </row>
    <row r="245" spans="2:24" hidden="1">
      <c r="B245" s="12"/>
      <c r="C245" s="12"/>
      <c r="D245" s="12"/>
      <c r="E245" s="12"/>
      <c r="F245" s="12"/>
      <c r="G245" s="12"/>
      <c r="H245" s="12"/>
      <c r="I245" s="12"/>
      <c r="J245" s="12"/>
      <c r="K245" s="12"/>
      <c r="L245" s="37"/>
      <c r="M245" s="37"/>
      <c r="N245" s="37"/>
      <c r="O245" s="37"/>
      <c r="P245" s="37"/>
      <c r="Q245" s="37"/>
      <c r="R245" s="37"/>
      <c r="S245" s="37"/>
      <c r="T245" s="12"/>
      <c r="U245" s="12"/>
      <c r="V245" s="9"/>
      <c r="W245" s="9"/>
      <c r="X245" s="9"/>
    </row>
    <row r="246" spans="2:24" hidden="1">
      <c r="B246" s="12"/>
      <c r="C246" s="12"/>
      <c r="D246" s="12"/>
      <c r="E246" s="12"/>
      <c r="F246" s="12"/>
      <c r="G246" s="12"/>
      <c r="H246" s="12"/>
      <c r="I246" s="12"/>
      <c r="J246" s="12"/>
      <c r="K246" s="12"/>
      <c r="L246" s="37"/>
      <c r="M246" s="37"/>
      <c r="N246" s="37"/>
      <c r="O246" s="37"/>
      <c r="P246" s="37"/>
      <c r="Q246" s="37"/>
      <c r="R246" s="37"/>
      <c r="S246" s="37"/>
      <c r="T246" s="12"/>
      <c r="U246" s="12"/>
      <c r="V246" s="9"/>
      <c r="W246" s="9"/>
      <c r="X246" s="9"/>
    </row>
    <row r="247" spans="2:24" hidden="1">
      <c r="B247" s="12"/>
      <c r="C247" s="12"/>
      <c r="D247" s="12"/>
      <c r="E247" s="12"/>
      <c r="F247" s="12"/>
      <c r="G247" s="12"/>
      <c r="H247" s="12"/>
      <c r="I247" s="12"/>
      <c r="J247" s="12"/>
      <c r="K247" s="12"/>
      <c r="L247" s="37"/>
      <c r="M247" s="37"/>
      <c r="N247" s="37"/>
      <c r="O247" s="37"/>
      <c r="P247" s="37"/>
      <c r="Q247" s="37"/>
      <c r="R247" s="37"/>
      <c r="S247" s="37"/>
      <c r="T247" s="12"/>
      <c r="U247" s="12"/>
      <c r="V247" s="9"/>
      <c r="W247" s="9"/>
      <c r="X247" s="9"/>
    </row>
    <row r="248" spans="2:24" hidden="1">
      <c r="B248" s="12"/>
      <c r="C248" s="12"/>
      <c r="D248" s="12"/>
      <c r="E248" s="12"/>
      <c r="F248" s="12"/>
      <c r="G248" s="12"/>
      <c r="H248" s="12"/>
      <c r="I248" s="12"/>
      <c r="J248" s="12"/>
      <c r="K248" s="12"/>
      <c r="L248" s="37"/>
      <c r="M248" s="37"/>
      <c r="N248" s="37"/>
      <c r="O248" s="37"/>
      <c r="P248" s="37"/>
      <c r="Q248" s="37"/>
      <c r="R248" s="37"/>
      <c r="S248" s="37"/>
      <c r="T248" s="12"/>
      <c r="U248" s="12"/>
      <c r="V248" s="9"/>
      <c r="W248" s="9"/>
      <c r="X248" s="9"/>
    </row>
    <row r="249" spans="2:24" hidden="1">
      <c r="B249" s="12"/>
      <c r="C249" s="12"/>
      <c r="D249" s="12"/>
      <c r="E249" s="12"/>
      <c r="F249" s="12"/>
      <c r="G249" s="12"/>
      <c r="H249" s="12"/>
      <c r="I249" s="12"/>
      <c r="J249" s="12"/>
      <c r="K249" s="12"/>
      <c r="L249" s="37"/>
      <c r="M249" s="37"/>
      <c r="N249" s="37"/>
      <c r="O249" s="37"/>
      <c r="P249" s="37"/>
      <c r="Q249" s="37"/>
      <c r="R249" s="37"/>
      <c r="S249" s="37"/>
      <c r="T249" s="12"/>
      <c r="U249" s="12"/>
      <c r="V249" s="9"/>
      <c r="W249" s="9"/>
      <c r="X249" s="9"/>
    </row>
    <row r="250" spans="2:24" hidden="1">
      <c r="B250" s="12"/>
      <c r="C250" s="12"/>
      <c r="D250" s="12"/>
      <c r="E250" s="12"/>
      <c r="F250" s="12"/>
      <c r="G250" s="12"/>
      <c r="H250" s="12"/>
      <c r="I250" s="12"/>
      <c r="J250" s="12"/>
      <c r="K250" s="12"/>
      <c r="L250" s="37"/>
      <c r="M250" s="37"/>
      <c r="N250" s="37"/>
      <c r="O250" s="37"/>
      <c r="P250" s="37"/>
      <c r="Q250" s="37"/>
      <c r="R250" s="37"/>
      <c r="S250" s="37"/>
      <c r="T250" s="12"/>
      <c r="U250" s="12"/>
      <c r="V250" s="9"/>
      <c r="W250" s="9"/>
      <c r="X250" s="9"/>
    </row>
    <row r="251" spans="2:24" hidden="1">
      <c r="B251" s="12"/>
      <c r="C251" s="12"/>
      <c r="D251" s="12"/>
      <c r="E251" s="12"/>
      <c r="F251" s="12"/>
      <c r="G251" s="12"/>
      <c r="H251" s="12"/>
      <c r="I251" s="12"/>
      <c r="J251" s="12"/>
      <c r="K251" s="12"/>
      <c r="L251" s="37"/>
      <c r="M251" s="37"/>
      <c r="N251" s="37"/>
      <c r="O251" s="37"/>
      <c r="P251" s="37"/>
      <c r="Q251" s="37"/>
      <c r="R251" s="37"/>
      <c r="S251" s="37"/>
      <c r="T251" s="12"/>
      <c r="U251" s="12"/>
      <c r="V251" s="9"/>
      <c r="W251" s="9"/>
      <c r="X251" s="9"/>
    </row>
    <row r="252" spans="2:24" hidden="1">
      <c r="B252" s="12"/>
      <c r="C252" s="12"/>
      <c r="D252" s="12"/>
      <c r="E252" s="12"/>
      <c r="F252" s="12"/>
      <c r="G252" s="12"/>
      <c r="H252" s="12"/>
      <c r="I252" s="12"/>
      <c r="J252" s="12"/>
      <c r="K252" s="12"/>
      <c r="L252" s="37"/>
      <c r="M252" s="37"/>
      <c r="N252" s="37"/>
      <c r="O252" s="37"/>
      <c r="P252" s="37"/>
      <c r="Q252" s="37"/>
      <c r="R252" s="37"/>
      <c r="S252" s="37"/>
      <c r="T252" s="12"/>
      <c r="U252" s="12"/>
      <c r="V252" s="9"/>
      <c r="W252" s="9"/>
      <c r="X252" s="9"/>
    </row>
    <row r="253" spans="2:24" hidden="1">
      <c r="B253" s="12"/>
      <c r="C253" s="12"/>
      <c r="D253" s="12"/>
      <c r="E253" s="12"/>
      <c r="F253" s="12"/>
      <c r="G253" s="12"/>
      <c r="H253" s="12"/>
      <c r="I253" s="12"/>
      <c r="J253" s="12"/>
      <c r="K253" s="12"/>
      <c r="L253" s="37"/>
      <c r="M253" s="37"/>
      <c r="N253" s="37"/>
      <c r="O253" s="37"/>
      <c r="P253" s="37"/>
      <c r="Q253" s="37"/>
      <c r="R253" s="37"/>
      <c r="S253" s="37"/>
      <c r="T253" s="12"/>
      <c r="U253" s="12"/>
      <c r="V253" s="9"/>
      <c r="W253" s="9"/>
      <c r="X253" s="9"/>
    </row>
    <row r="254" spans="2:24" hidden="1">
      <c r="B254" s="12"/>
      <c r="C254" s="12"/>
      <c r="D254" s="12"/>
      <c r="E254" s="12"/>
      <c r="F254" s="12"/>
      <c r="G254" s="12"/>
      <c r="H254" s="12"/>
      <c r="I254" s="12"/>
      <c r="J254" s="12"/>
      <c r="K254" s="12"/>
      <c r="L254" s="37"/>
      <c r="M254" s="37"/>
      <c r="N254" s="37"/>
      <c r="O254" s="37"/>
      <c r="P254" s="37"/>
      <c r="Q254" s="37"/>
      <c r="R254" s="37"/>
      <c r="S254" s="37"/>
      <c r="T254" s="12"/>
      <c r="U254" s="12"/>
      <c r="V254" s="9"/>
      <c r="W254" s="9"/>
      <c r="X254" s="9"/>
    </row>
    <row r="255" spans="2:24" hidden="1">
      <c r="B255" s="12"/>
      <c r="C255" s="12"/>
      <c r="D255" s="12"/>
      <c r="E255" s="12"/>
      <c r="F255" s="12"/>
      <c r="G255" s="12"/>
      <c r="H255" s="12"/>
      <c r="I255" s="12"/>
      <c r="J255" s="12"/>
      <c r="K255" s="12"/>
      <c r="L255" s="37"/>
      <c r="M255" s="37"/>
      <c r="N255" s="37"/>
      <c r="O255" s="37"/>
      <c r="P255" s="37"/>
      <c r="Q255" s="37"/>
      <c r="R255" s="37"/>
      <c r="S255" s="37"/>
      <c r="T255" s="12"/>
      <c r="U255" s="12"/>
      <c r="V255" s="9"/>
      <c r="W255" s="9"/>
      <c r="X255" s="9"/>
    </row>
    <row r="256" spans="2:24" hidden="1">
      <c r="B256" s="12"/>
      <c r="C256" s="12"/>
      <c r="D256" s="12"/>
      <c r="E256" s="12"/>
      <c r="F256" s="12"/>
      <c r="G256" s="12"/>
      <c r="H256" s="12"/>
      <c r="I256" s="12"/>
      <c r="J256" s="12"/>
      <c r="K256" s="12"/>
      <c r="L256" s="37"/>
      <c r="M256" s="37"/>
      <c r="N256" s="37"/>
      <c r="O256" s="37"/>
      <c r="P256" s="37"/>
      <c r="Q256" s="37"/>
      <c r="R256" s="37"/>
      <c r="S256" s="37"/>
      <c r="T256" s="12"/>
      <c r="U256" s="12"/>
      <c r="V256" s="9"/>
      <c r="W256" s="9"/>
      <c r="X256" s="9"/>
    </row>
    <row r="257" spans="2:24" hidden="1">
      <c r="B257" s="12"/>
      <c r="C257" s="12"/>
      <c r="D257" s="12"/>
      <c r="E257" s="12"/>
      <c r="F257" s="12"/>
      <c r="G257" s="12"/>
      <c r="H257" s="12"/>
      <c r="I257" s="12"/>
      <c r="J257" s="12"/>
      <c r="K257" s="12"/>
      <c r="L257" s="37"/>
      <c r="M257" s="37"/>
      <c r="N257" s="37"/>
      <c r="O257" s="37"/>
      <c r="P257" s="37"/>
      <c r="Q257" s="37"/>
      <c r="R257" s="37"/>
      <c r="S257" s="37"/>
      <c r="T257" s="12"/>
      <c r="U257" s="12"/>
      <c r="V257" s="9"/>
      <c r="W257" s="9"/>
      <c r="X257" s="9"/>
    </row>
    <row r="258" spans="2:24" hidden="1">
      <c r="B258" s="12"/>
      <c r="C258" s="12"/>
      <c r="D258" s="12"/>
      <c r="E258" s="12"/>
      <c r="F258" s="12"/>
      <c r="G258" s="12"/>
      <c r="H258" s="12"/>
      <c r="I258" s="12"/>
      <c r="J258" s="12"/>
      <c r="K258" s="12"/>
      <c r="L258" s="37"/>
      <c r="M258" s="37"/>
      <c r="N258" s="37"/>
      <c r="O258" s="37"/>
      <c r="P258" s="37"/>
      <c r="Q258" s="37"/>
      <c r="R258" s="37"/>
      <c r="S258" s="37"/>
      <c r="T258" s="12"/>
      <c r="U258" s="12"/>
      <c r="V258" s="9"/>
      <c r="W258" s="9"/>
      <c r="X258" s="9"/>
    </row>
    <row r="259" spans="2:24" hidden="1">
      <c r="B259" s="12"/>
      <c r="C259" s="12"/>
      <c r="D259" s="12"/>
      <c r="E259" s="12"/>
      <c r="F259" s="12"/>
      <c r="G259" s="12"/>
      <c r="H259" s="12"/>
      <c r="I259" s="12"/>
      <c r="J259" s="12"/>
      <c r="K259" s="12"/>
      <c r="L259" s="37"/>
      <c r="M259" s="37"/>
      <c r="N259" s="37"/>
      <c r="O259" s="37"/>
      <c r="P259" s="37"/>
      <c r="Q259" s="37"/>
      <c r="R259" s="37"/>
      <c r="S259" s="37"/>
      <c r="T259" s="12"/>
      <c r="U259" s="12"/>
      <c r="V259" s="9"/>
      <c r="W259" s="9"/>
      <c r="X259" s="9"/>
    </row>
    <row r="260" spans="2:24" hidden="1">
      <c r="B260" s="12"/>
      <c r="C260" s="12"/>
      <c r="D260" s="12"/>
      <c r="E260" s="12"/>
      <c r="F260" s="12"/>
      <c r="G260" s="12"/>
      <c r="H260" s="12"/>
      <c r="I260" s="12"/>
      <c r="J260" s="12"/>
      <c r="K260" s="12"/>
      <c r="L260" s="37"/>
      <c r="M260" s="37"/>
      <c r="N260" s="37"/>
      <c r="O260" s="37"/>
      <c r="P260" s="37"/>
      <c r="Q260" s="37"/>
      <c r="R260" s="37"/>
      <c r="S260" s="37"/>
      <c r="T260" s="12"/>
      <c r="U260" s="12"/>
      <c r="V260" s="9"/>
      <c r="W260" s="9"/>
      <c r="X260" s="9"/>
    </row>
    <row r="261" spans="2:24" hidden="1">
      <c r="B261" s="12"/>
      <c r="C261" s="12"/>
      <c r="D261" s="12"/>
      <c r="E261" s="12"/>
      <c r="F261" s="12"/>
      <c r="G261" s="12"/>
      <c r="H261" s="12"/>
      <c r="I261" s="12"/>
      <c r="J261" s="12"/>
      <c r="K261" s="12"/>
      <c r="L261" s="37"/>
      <c r="M261" s="37"/>
      <c r="N261" s="37"/>
      <c r="O261" s="37"/>
      <c r="P261" s="37"/>
      <c r="Q261" s="37"/>
      <c r="R261" s="37"/>
      <c r="S261" s="37"/>
      <c r="T261" s="12"/>
      <c r="U261" s="12"/>
      <c r="V261" s="9"/>
      <c r="W261" s="9"/>
      <c r="X261" s="9"/>
    </row>
    <row r="262" spans="2:24" hidden="1">
      <c r="B262" s="12"/>
      <c r="C262" s="12"/>
      <c r="D262" s="12"/>
      <c r="E262" s="12"/>
      <c r="F262" s="12"/>
      <c r="G262" s="12"/>
      <c r="H262" s="12"/>
      <c r="I262" s="12"/>
      <c r="J262" s="12"/>
      <c r="K262" s="12"/>
      <c r="L262" s="37"/>
      <c r="M262" s="37"/>
      <c r="N262" s="37"/>
      <c r="O262" s="37"/>
      <c r="P262" s="37"/>
      <c r="Q262" s="37"/>
      <c r="R262" s="37"/>
      <c r="S262" s="37"/>
      <c r="T262" s="12"/>
      <c r="U262" s="12"/>
      <c r="V262" s="9"/>
      <c r="W262" s="9"/>
      <c r="X262" s="9"/>
    </row>
    <row r="263" spans="2:24" hidden="1">
      <c r="B263" s="12"/>
      <c r="C263" s="12"/>
      <c r="D263" s="12"/>
      <c r="E263" s="12"/>
      <c r="F263" s="12"/>
      <c r="G263" s="12"/>
      <c r="H263" s="12"/>
      <c r="I263" s="12"/>
      <c r="J263" s="12"/>
      <c r="K263" s="12"/>
      <c r="L263" s="37"/>
      <c r="M263" s="37"/>
      <c r="N263" s="37"/>
      <c r="O263" s="37"/>
      <c r="P263" s="37"/>
      <c r="Q263" s="37"/>
      <c r="R263" s="37"/>
      <c r="S263" s="37"/>
      <c r="T263" s="12"/>
      <c r="U263" s="12"/>
      <c r="V263" s="9"/>
      <c r="W263" s="9"/>
      <c r="X263" s="9"/>
    </row>
    <row r="264" spans="2:24" hidden="1">
      <c r="B264" s="12"/>
      <c r="C264" s="12"/>
      <c r="D264" s="12"/>
      <c r="E264" s="12"/>
      <c r="F264" s="12"/>
      <c r="G264" s="12"/>
      <c r="H264" s="12"/>
      <c r="I264" s="12"/>
      <c r="J264" s="12"/>
      <c r="K264" s="12"/>
      <c r="L264" s="37"/>
      <c r="M264" s="37"/>
      <c r="N264" s="37"/>
      <c r="O264" s="37"/>
      <c r="P264" s="37"/>
      <c r="Q264" s="37"/>
      <c r="R264" s="37"/>
      <c r="S264" s="37"/>
      <c r="T264" s="12"/>
      <c r="U264" s="12"/>
      <c r="V264" s="9"/>
      <c r="W264" s="9"/>
      <c r="X264" s="9"/>
    </row>
    <row r="265" spans="2:24" hidden="1">
      <c r="B265" s="12"/>
      <c r="C265" s="12"/>
      <c r="D265" s="12"/>
      <c r="E265" s="12"/>
      <c r="F265" s="12"/>
      <c r="G265" s="12"/>
      <c r="H265" s="12"/>
      <c r="I265" s="12"/>
      <c r="J265" s="12"/>
      <c r="K265" s="12"/>
      <c r="L265" s="37"/>
      <c r="M265" s="37"/>
      <c r="N265" s="37"/>
      <c r="O265" s="37"/>
      <c r="P265" s="37"/>
      <c r="Q265" s="37"/>
      <c r="R265" s="37"/>
      <c r="S265" s="37"/>
      <c r="T265" s="12"/>
      <c r="U265" s="12"/>
      <c r="V265" s="9"/>
      <c r="W265" s="9"/>
      <c r="X265" s="9"/>
    </row>
    <row r="266" spans="2:24" hidden="1">
      <c r="B266" s="12"/>
      <c r="C266" s="12"/>
      <c r="D266" s="12"/>
      <c r="E266" s="12"/>
      <c r="F266" s="12"/>
      <c r="G266" s="12"/>
      <c r="H266" s="12"/>
      <c r="I266" s="12"/>
      <c r="J266" s="12"/>
      <c r="K266" s="12"/>
      <c r="L266" s="37"/>
      <c r="M266" s="37"/>
      <c r="N266" s="37"/>
      <c r="O266" s="37"/>
      <c r="P266" s="37"/>
      <c r="Q266" s="37"/>
      <c r="R266" s="37"/>
      <c r="S266" s="37"/>
      <c r="T266" s="12"/>
      <c r="U266" s="12"/>
      <c r="V266" s="9"/>
      <c r="W266" s="9"/>
      <c r="X266" s="9"/>
    </row>
    <row r="267" spans="2:24" hidden="1">
      <c r="B267" s="12"/>
      <c r="C267" s="12"/>
      <c r="D267" s="12"/>
      <c r="E267" s="12"/>
      <c r="F267" s="12"/>
      <c r="G267" s="12"/>
      <c r="H267" s="12"/>
      <c r="I267" s="12"/>
      <c r="J267" s="12"/>
      <c r="K267" s="12"/>
      <c r="L267" s="37"/>
      <c r="M267" s="37"/>
      <c r="N267" s="37"/>
      <c r="O267" s="37"/>
      <c r="P267" s="37"/>
      <c r="Q267" s="37"/>
      <c r="R267" s="37"/>
      <c r="S267" s="37"/>
      <c r="T267" s="12"/>
      <c r="U267" s="12"/>
      <c r="V267" s="9"/>
      <c r="W267" s="9"/>
      <c r="X267" s="9"/>
    </row>
    <row r="268" spans="2:24" hidden="1">
      <c r="B268" s="12"/>
      <c r="C268" s="12"/>
      <c r="D268" s="12"/>
      <c r="E268" s="12"/>
      <c r="F268" s="12"/>
      <c r="G268" s="12"/>
      <c r="H268" s="12"/>
      <c r="I268" s="12"/>
      <c r="J268" s="12"/>
      <c r="K268" s="12"/>
      <c r="L268" s="37"/>
      <c r="M268" s="37"/>
      <c r="N268" s="37"/>
      <c r="O268" s="37"/>
      <c r="P268" s="37"/>
      <c r="Q268" s="37"/>
      <c r="R268" s="37"/>
      <c r="S268" s="37"/>
      <c r="T268" s="12"/>
      <c r="U268" s="12"/>
      <c r="V268" s="9"/>
      <c r="W268" s="9"/>
      <c r="X268" s="9"/>
    </row>
    <row r="269" spans="2:24" hidden="1">
      <c r="B269" s="12"/>
      <c r="C269" s="12"/>
      <c r="D269" s="12"/>
      <c r="E269" s="12"/>
      <c r="F269" s="12"/>
      <c r="G269" s="12"/>
      <c r="H269" s="12"/>
      <c r="I269" s="12"/>
      <c r="J269" s="12"/>
      <c r="K269" s="12"/>
      <c r="L269" s="37"/>
      <c r="M269" s="37"/>
      <c r="N269" s="37"/>
      <c r="O269" s="37"/>
      <c r="P269" s="37"/>
      <c r="Q269" s="37"/>
      <c r="R269" s="37"/>
      <c r="S269" s="37"/>
      <c r="T269" s="12"/>
      <c r="U269" s="12"/>
      <c r="V269" s="9"/>
      <c r="W269" s="9"/>
      <c r="X269" s="9"/>
    </row>
    <row r="270" spans="2:24" hidden="1">
      <c r="B270" s="12"/>
      <c r="C270" s="12"/>
      <c r="D270" s="12"/>
      <c r="E270" s="12"/>
      <c r="F270" s="12"/>
      <c r="G270" s="12"/>
      <c r="H270" s="12"/>
      <c r="I270" s="12"/>
      <c r="J270" s="12"/>
      <c r="K270" s="12"/>
      <c r="L270" s="37"/>
      <c r="M270" s="37"/>
      <c r="N270" s="37"/>
      <c r="O270" s="37"/>
      <c r="P270" s="37"/>
      <c r="Q270" s="37"/>
      <c r="R270" s="37"/>
      <c r="S270" s="37"/>
      <c r="T270" s="12"/>
      <c r="U270" s="12"/>
      <c r="V270" s="9"/>
      <c r="W270" s="9"/>
      <c r="X270" s="9"/>
    </row>
    <row r="271" spans="2:24" hidden="1">
      <c r="B271" s="12"/>
      <c r="C271" s="12"/>
      <c r="D271" s="12"/>
      <c r="E271" s="12"/>
      <c r="F271" s="12"/>
      <c r="G271" s="12"/>
      <c r="H271" s="12"/>
      <c r="I271" s="12"/>
      <c r="J271" s="12"/>
      <c r="K271" s="12"/>
      <c r="L271" s="37"/>
      <c r="M271" s="37"/>
      <c r="N271" s="37"/>
      <c r="O271" s="37"/>
      <c r="P271" s="37"/>
      <c r="Q271" s="37"/>
      <c r="R271" s="37"/>
      <c r="S271" s="37"/>
      <c r="T271" s="12"/>
      <c r="U271" s="12"/>
      <c r="V271" s="9"/>
      <c r="W271" s="9"/>
      <c r="X271" s="9"/>
    </row>
    <row r="272" spans="2:24" hidden="1">
      <c r="B272" s="12"/>
      <c r="C272" s="12"/>
      <c r="D272" s="12"/>
      <c r="E272" s="12"/>
      <c r="F272" s="12"/>
      <c r="G272" s="12"/>
      <c r="H272" s="12"/>
      <c r="I272" s="12"/>
      <c r="J272" s="12"/>
      <c r="K272" s="12"/>
      <c r="L272" s="37"/>
      <c r="M272" s="37"/>
      <c r="N272" s="37"/>
      <c r="O272" s="37"/>
      <c r="P272" s="37"/>
      <c r="Q272" s="37"/>
      <c r="R272" s="37"/>
      <c r="S272" s="37"/>
      <c r="T272" s="12"/>
      <c r="U272" s="12"/>
      <c r="V272" s="9"/>
      <c r="W272" s="9"/>
      <c r="X272" s="9"/>
    </row>
    <row r="273" spans="2:24" hidden="1">
      <c r="B273" s="12"/>
      <c r="C273" s="12"/>
      <c r="D273" s="12"/>
      <c r="E273" s="12"/>
      <c r="F273" s="12"/>
      <c r="G273" s="12"/>
      <c r="H273" s="12"/>
      <c r="I273" s="12"/>
      <c r="J273" s="12"/>
      <c r="K273" s="12"/>
      <c r="L273" s="37"/>
      <c r="M273" s="37"/>
      <c r="N273" s="37"/>
      <c r="O273" s="37"/>
      <c r="P273" s="37"/>
      <c r="Q273" s="37"/>
      <c r="R273" s="37"/>
      <c r="S273" s="37"/>
      <c r="T273" s="12"/>
      <c r="U273" s="12"/>
      <c r="V273" s="9"/>
      <c r="W273" s="9"/>
      <c r="X273" s="9"/>
    </row>
    <row r="274" spans="2:24" hidden="1">
      <c r="B274" s="12"/>
      <c r="C274" s="12"/>
      <c r="D274" s="12"/>
      <c r="E274" s="12"/>
      <c r="F274" s="12"/>
      <c r="G274" s="12"/>
      <c r="H274" s="12"/>
      <c r="I274" s="12"/>
      <c r="J274" s="12"/>
      <c r="K274" s="12"/>
      <c r="L274" s="37"/>
      <c r="M274" s="37"/>
      <c r="N274" s="37"/>
      <c r="O274" s="37"/>
      <c r="P274" s="37"/>
      <c r="Q274" s="37"/>
      <c r="R274" s="37"/>
      <c r="S274" s="37"/>
      <c r="T274" s="12"/>
      <c r="U274" s="12"/>
      <c r="V274" s="9"/>
      <c r="W274" s="9"/>
      <c r="X274" s="9"/>
    </row>
    <row r="275" spans="2:24" hidden="1">
      <c r="B275" s="12"/>
      <c r="C275" s="12"/>
      <c r="D275" s="12"/>
      <c r="E275" s="12"/>
      <c r="F275" s="12"/>
      <c r="G275" s="12"/>
      <c r="H275" s="12"/>
      <c r="I275" s="12"/>
      <c r="J275" s="12"/>
      <c r="K275" s="12"/>
      <c r="L275" s="37"/>
      <c r="M275" s="37"/>
      <c r="N275" s="37"/>
      <c r="O275" s="37"/>
      <c r="P275" s="37"/>
      <c r="Q275" s="37"/>
      <c r="R275" s="37"/>
      <c r="S275" s="37"/>
      <c r="T275" s="12"/>
      <c r="U275" s="12"/>
      <c r="V275" s="9"/>
      <c r="W275" s="9"/>
      <c r="X275" s="9"/>
    </row>
    <row r="276" spans="2:24" hidden="1">
      <c r="B276" s="12"/>
      <c r="C276" s="12"/>
      <c r="D276" s="12"/>
      <c r="E276" s="12"/>
      <c r="F276" s="12"/>
      <c r="G276" s="12"/>
      <c r="H276" s="12"/>
      <c r="I276" s="12"/>
      <c r="J276" s="12"/>
      <c r="K276" s="12"/>
      <c r="L276" s="37"/>
      <c r="M276" s="37"/>
      <c r="N276" s="37"/>
      <c r="O276" s="37"/>
      <c r="P276" s="37"/>
      <c r="Q276" s="37"/>
      <c r="R276" s="37"/>
      <c r="S276" s="37"/>
      <c r="T276" s="12"/>
      <c r="U276" s="12"/>
      <c r="V276" s="9"/>
      <c r="W276" s="9"/>
      <c r="X276" s="9"/>
    </row>
    <row r="277" spans="2:24" hidden="1">
      <c r="B277" s="12"/>
      <c r="C277" s="12"/>
      <c r="D277" s="12"/>
      <c r="E277" s="12"/>
      <c r="F277" s="12"/>
      <c r="G277" s="12"/>
      <c r="H277" s="12"/>
      <c r="I277" s="12"/>
      <c r="J277" s="12"/>
      <c r="K277" s="12"/>
      <c r="L277" s="37"/>
      <c r="M277" s="37"/>
      <c r="N277" s="37"/>
      <c r="O277" s="37"/>
      <c r="P277" s="37"/>
      <c r="Q277" s="37"/>
      <c r="R277" s="37"/>
      <c r="S277" s="37"/>
      <c r="T277" s="12"/>
      <c r="U277" s="12"/>
      <c r="V277" s="12"/>
      <c r="W277" s="9"/>
      <c r="X277" s="9"/>
    </row>
    <row r="278" spans="2:24" hidden="1">
      <c r="B278" s="12"/>
      <c r="C278" s="12"/>
      <c r="D278" s="12"/>
      <c r="E278" s="12"/>
      <c r="F278" s="12"/>
      <c r="G278" s="12"/>
      <c r="H278" s="12"/>
      <c r="I278" s="12"/>
      <c r="J278" s="12"/>
      <c r="K278" s="12"/>
      <c r="L278" s="37"/>
      <c r="M278" s="37"/>
      <c r="N278" s="37"/>
      <c r="O278" s="37"/>
      <c r="P278" s="37"/>
      <c r="Q278" s="37"/>
      <c r="R278" s="37"/>
      <c r="S278" s="37"/>
      <c r="T278" s="12"/>
      <c r="U278" s="12"/>
      <c r="V278" s="12"/>
      <c r="W278" s="9"/>
      <c r="X278" s="9"/>
    </row>
    <row r="279" spans="2:24" hidden="1">
      <c r="B279" s="12"/>
      <c r="C279" s="12"/>
      <c r="D279" s="12"/>
      <c r="E279" s="12"/>
      <c r="F279" s="12"/>
      <c r="G279" s="12"/>
      <c r="H279" s="12"/>
      <c r="I279" s="12"/>
      <c r="J279" s="12"/>
      <c r="K279" s="12"/>
      <c r="L279" s="37"/>
      <c r="M279" s="37"/>
      <c r="N279" s="37"/>
      <c r="O279" s="37"/>
      <c r="P279" s="37"/>
      <c r="Q279" s="37"/>
      <c r="R279" s="37"/>
      <c r="S279" s="37"/>
      <c r="T279" s="12"/>
      <c r="U279" s="12"/>
      <c r="V279" s="12"/>
      <c r="W279" s="9"/>
      <c r="X279" s="9"/>
    </row>
    <row r="280" spans="2:24" hidden="1">
      <c r="B280" s="12"/>
      <c r="C280" s="12"/>
      <c r="D280" s="12"/>
      <c r="E280" s="12"/>
      <c r="F280" s="12"/>
      <c r="G280" s="12"/>
      <c r="H280" s="12"/>
      <c r="I280" s="12"/>
      <c r="J280" s="12"/>
      <c r="K280" s="12"/>
      <c r="L280" s="37"/>
      <c r="M280" s="37"/>
      <c r="N280" s="37"/>
      <c r="O280" s="37"/>
      <c r="P280" s="37"/>
      <c r="Q280" s="37"/>
      <c r="R280" s="37"/>
      <c r="S280" s="37"/>
      <c r="T280" s="12"/>
      <c r="U280" s="12"/>
      <c r="V280" s="12"/>
      <c r="W280" s="9"/>
      <c r="X280" s="9"/>
    </row>
    <row r="281" spans="2:24" hidden="1">
      <c r="B281" s="12"/>
      <c r="C281" s="12"/>
      <c r="D281" s="12"/>
      <c r="E281" s="12"/>
      <c r="F281" s="12"/>
      <c r="G281" s="12"/>
      <c r="H281" s="12"/>
      <c r="I281" s="12"/>
      <c r="J281" s="12"/>
      <c r="K281" s="12"/>
      <c r="L281" s="37"/>
      <c r="M281" s="37"/>
      <c r="N281" s="37"/>
      <c r="O281" s="37"/>
      <c r="P281" s="37"/>
      <c r="Q281" s="37"/>
      <c r="R281" s="37"/>
      <c r="S281" s="37"/>
      <c r="T281" s="12"/>
      <c r="U281" s="12"/>
      <c r="V281" s="12"/>
      <c r="W281" s="9"/>
      <c r="X281" s="9"/>
    </row>
    <row r="282" spans="2:24" hidden="1">
      <c r="B282" s="12"/>
      <c r="C282" s="12"/>
      <c r="D282" s="12"/>
      <c r="E282" s="12"/>
      <c r="F282" s="12"/>
      <c r="G282" s="12"/>
      <c r="H282" s="12"/>
      <c r="I282" s="12"/>
      <c r="J282" s="12"/>
      <c r="K282" s="12"/>
      <c r="L282" s="37"/>
      <c r="M282" s="37"/>
      <c r="N282" s="37"/>
      <c r="O282" s="37"/>
      <c r="P282" s="37"/>
      <c r="Q282" s="37"/>
      <c r="R282" s="37"/>
      <c r="S282" s="37"/>
      <c r="T282" s="12"/>
      <c r="U282" s="12"/>
      <c r="V282" s="12"/>
      <c r="W282" s="9"/>
      <c r="X282" s="9"/>
    </row>
    <row r="283" spans="2:24" hidden="1">
      <c r="B283" s="12"/>
      <c r="C283" s="12"/>
      <c r="D283" s="12"/>
      <c r="E283" s="12"/>
      <c r="F283" s="12"/>
      <c r="G283" s="12"/>
      <c r="H283" s="12"/>
      <c r="I283" s="12"/>
      <c r="J283" s="12"/>
      <c r="K283" s="12"/>
      <c r="L283" s="37"/>
      <c r="M283" s="37"/>
      <c r="N283" s="37"/>
      <c r="O283" s="37"/>
      <c r="P283" s="37"/>
      <c r="Q283" s="37"/>
      <c r="R283" s="37"/>
      <c r="S283" s="37"/>
      <c r="T283" s="12"/>
      <c r="U283" s="12"/>
      <c r="V283" s="12"/>
      <c r="W283" s="9"/>
      <c r="X283" s="9"/>
    </row>
    <row r="284" spans="2:24" hidden="1">
      <c r="B284" s="12"/>
      <c r="C284" s="12"/>
      <c r="D284" s="12"/>
      <c r="E284" s="12"/>
      <c r="F284" s="12"/>
      <c r="G284" s="12"/>
      <c r="H284" s="12"/>
      <c r="I284" s="12"/>
      <c r="J284" s="12"/>
      <c r="K284" s="12"/>
      <c r="L284" s="37"/>
      <c r="M284" s="37"/>
      <c r="N284" s="37"/>
      <c r="O284" s="37"/>
      <c r="P284" s="37"/>
      <c r="Q284" s="37"/>
      <c r="R284" s="37"/>
      <c r="S284" s="37"/>
      <c r="T284" s="12"/>
      <c r="U284" s="12"/>
      <c r="V284" s="12"/>
      <c r="W284" s="9"/>
      <c r="X284" s="9"/>
    </row>
    <row r="285" spans="2:24" hidden="1">
      <c r="B285" s="12"/>
      <c r="C285" s="12"/>
      <c r="D285" s="12"/>
      <c r="E285" s="12"/>
      <c r="F285" s="12"/>
      <c r="G285" s="12"/>
      <c r="H285" s="12"/>
      <c r="I285" s="12"/>
      <c r="J285" s="12"/>
      <c r="K285" s="12"/>
      <c r="L285" s="37"/>
      <c r="M285" s="37"/>
      <c r="N285" s="37"/>
      <c r="O285" s="37"/>
      <c r="P285" s="37"/>
      <c r="Q285" s="37"/>
      <c r="R285" s="37"/>
      <c r="S285" s="37"/>
      <c r="T285" s="12"/>
      <c r="U285" s="12"/>
      <c r="V285" s="12"/>
      <c r="W285" s="9"/>
      <c r="X285" s="9"/>
    </row>
    <row r="286" spans="2:24" hidden="1">
      <c r="B286" s="12"/>
      <c r="C286" s="12"/>
      <c r="D286" s="12"/>
      <c r="E286" s="12"/>
      <c r="F286" s="12"/>
      <c r="G286" s="12"/>
      <c r="H286" s="12"/>
      <c r="I286" s="12"/>
      <c r="J286" s="12"/>
      <c r="K286" s="12"/>
      <c r="L286" s="37"/>
      <c r="M286" s="37"/>
      <c r="N286" s="37"/>
      <c r="O286" s="37"/>
      <c r="P286" s="37"/>
      <c r="Q286" s="37"/>
      <c r="R286" s="37"/>
      <c r="S286" s="37"/>
      <c r="T286" s="12"/>
      <c r="U286" s="12"/>
      <c r="V286" s="12"/>
      <c r="W286" s="9"/>
      <c r="X286" s="9"/>
    </row>
    <row r="287" spans="2:24" hidden="1">
      <c r="B287" s="12"/>
      <c r="C287" s="12"/>
      <c r="D287" s="12"/>
      <c r="E287" s="12"/>
      <c r="F287" s="12"/>
      <c r="G287" s="12"/>
      <c r="H287" s="12"/>
      <c r="I287" s="12"/>
      <c r="J287" s="12"/>
      <c r="K287" s="12"/>
      <c r="L287" s="37"/>
      <c r="M287" s="37"/>
      <c r="N287" s="37"/>
      <c r="O287" s="37"/>
      <c r="P287" s="37"/>
      <c r="Q287" s="37"/>
      <c r="R287" s="37"/>
      <c r="S287" s="37"/>
      <c r="T287" s="12"/>
      <c r="U287" s="12"/>
      <c r="V287" s="12"/>
      <c r="W287" s="9"/>
      <c r="X287" s="9"/>
    </row>
    <row r="288" spans="2:24" hidden="1">
      <c r="B288" s="12"/>
      <c r="C288" s="12"/>
      <c r="D288" s="12"/>
      <c r="E288" s="12"/>
      <c r="F288" s="12"/>
      <c r="G288" s="12"/>
      <c r="H288" s="12"/>
      <c r="I288" s="12"/>
      <c r="J288" s="12"/>
      <c r="K288" s="12"/>
      <c r="L288" s="37"/>
      <c r="M288" s="37"/>
      <c r="N288" s="37"/>
      <c r="O288" s="37"/>
      <c r="P288" s="37"/>
      <c r="Q288" s="37"/>
      <c r="R288" s="37"/>
      <c r="S288" s="37"/>
      <c r="T288" s="12"/>
      <c r="U288" s="12"/>
      <c r="V288" s="12"/>
      <c r="W288" s="9"/>
      <c r="X288" s="9"/>
    </row>
    <row r="289" spans="2:24" hidden="1">
      <c r="B289" s="12"/>
      <c r="C289" s="12"/>
      <c r="D289" s="12"/>
      <c r="E289" s="12"/>
      <c r="F289" s="12"/>
      <c r="G289" s="12"/>
      <c r="H289" s="12"/>
      <c r="I289" s="12"/>
      <c r="J289" s="12"/>
      <c r="K289" s="12"/>
      <c r="L289" s="37"/>
      <c r="M289" s="37"/>
      <c r="N289" s="37"/>
      <c r="O289" s="37"/>
      <c r="P289" s="37"/>
      <c r="Q289" s="37"/>
      <c r="R289" s="37"/>
      <c r="S289" s="37"/>
      <c r="T289" s="12"/>
      <c r="U289" s="12"/>
      <c r="V289" s="12"/>
      <c r="W289" s="9"/>
      <c r="X289" s="9"/>
    </row>
    <row r="290" spans="2:24" hidden="1">
      <c r="B290" s="12"/>
      <c r="C290" s="12"/>
      <c r="D290" s="12"/>
      <c r="E290" s="12"/>
      <c r="F290" s="12"/>
      <c r="G290" s="12"/>
      <c r="H290" s="12"/>
      <c r="I290" s="12"/>
      <c r="J290" s="12"/>
      <c r="K290" s="12"/>
      <c r="L290" s="37"/>
      <c r="M290" s="37"/>
      <c r="N290" s="37"/>
      <c r="O290" s="37"/>
      <c r="P290" s="37"/>
      <c r="Q290" s="37"/>
      <c r="R290" s="37"/>
      <c r="S290" s="37"/>
      <c r="T290" s="12"/>
      <c r="U290" s="12"/>
      <c r="V290" s="12"/>
      <c r="W290" s="9"/>
      <c r="X290" s="9"/>
    </row>
    <row r="291" spans="2:24" hidden="1">
      <c r="B291" s="12"/>
      <c r="C291" s="12"/>
      <c r="D291" s="12"/>
      <c r="E291" s="12"/>
      <c r="F291" s="12"/>
      <c r="G291" s="12"/>
      <c r="H291" s="12"/>
      <c r="I291" s="12"/>
      <c r="J291" s="12"/>
      <c r="K291" s="12"/>
      <c r="L291" s="37"/>
      <c r="M291" s="37"/>
      <c r="N291" s="37"/>
      <c r="O291" s="37"/>
      <c r="P291" s="37"/>
      <c r="Q291" s="37"/>
      <c r="R291" s="37"/>
      <c r="S291" s="37"/>
      <c r="T291" s="12"/>
      <c r="U291" s="12"/>
      <c r="V291" s="12"/>
      <c r="W291" s="9"/>
      <c r="X291" s="9"/>
    </row>
    <row r="292" spans="2:24" hidden="1">
      <c r="B292" s="12"/>
      <c r="C292" s="12"/>
      <c r="D292" s="12"/>
      <c r="E292" s="12"/>
      <c r="F292" s="12"/>
      <c r="G292" s="12"/>
      <c r="H292" s="12"/>
      <c r="I292" s="12"/>
      <c r="J292" s="12"/>
      <c r="K292" s="12"/>
      <c r="L292" s="37"/>
      <c r="M292" s="37"/>
      <c r="N292" s="37"/>
      <c r="O292" s="37"/>
      <c r="P292" s="37"/>
      <c r="Q292" s="37"/>
      <c r="R292" s="37"/>
      <c r="S292" s="37"/>
      <c r="T292" s="12"/>
      <c r="U292" s="12"/>
      <c r="V292" s="12"/>
      <c r="W292" s="9"/>
      <c r="X292" s="9"/>
    </row>
    <row r="293" spans="2:24" hidden="1">
      <c r="B293" s="12"/>
      <c r="C293" s="12"/>
      <c r="D293" s="12"/>
      <c r="E293" s="12"/>
      <c r="F293" s="12"/>
      <c r="G293" s="12"/>
      <c r="H293" s="12"/>
      <c r="I293" s="12"/>
      <c r="J293" s="12"/>
      <c r="K293" s="12"/>
      <c r="L293" s="37"/>
      <c r="M293" s="37"/>
      <c r="N293" s="37"/>
      <c r="O293" s="37"/>
      <c r="P293" s="37"/>
      <c r="Q293" s="37"/>
      <c r="R293" s="37"/>
      <c r="S293" s="37"/>
      <c r="T293" s="12"/>
      <c r="U293" s="12"/>
      <c r="V293" s="12"/>
      <c r="W293" s="9"/>
      <c r="X293" s="9"/>
    </row>
    <row r="294" spans="2:24" hidden="1">
      <c r="B294" s="12"/>
      <c r="C294" s="12"/>
      <c r="D294" s="12"/>
      <c r="E294" s="12"/>
      <c r="F294" s="12"/>
      <c r="G294" s="12"/>
      <c r="H294" s="12"/>
      <c r="I294" s="12"/>
      <c r="J294" s="12"/>
      <c r="K294" s="12"/>
      <c r="L294" s="37"/>
      <c r="M294" s="37"/>
      <c r="N294" s="37"/>
      <c r="O294" s="37"/>
      <c r="P294" s="37"/>
      <c r="Q294" s="37"/>
      <c r="R294" s="37"/>
      <c r="S294" s="37"/>
      <c r="T294" s="12"/>
      <c r="U294" s="12"/>
      <c r="V294" s="12"/>
      <c r="W294" s="9"/>
      <c r="X294" s="9"/>
    </row>
    <row r="295" spans="2:24" hidden="1">
      <c r="B295" s="12"/>
      <c r="C295" s="12"/>
      <c r="D295" s="12"/>
      <c r="E295" s="12"/>
      <c r="F295" s="12"/>
      <c r="G295" s="12"/>
      <c r="H295" s="12"/>
      <c r="I295" s="12"/>
      <c r="J295" s="12"/>
      <c r="K295" s="12"/>
      <c r="L295" s="37"/>
      <c r="M295" s="37"/>
      <c r="N295" s="37"/>
      <c r="O295" s="37"/>
      <c r="P295" s="37"/>
      <c r="Q295" s="37"/>
      <c r="R295" s="37"/>
      <c r="S295" s="37"/>
      <c r="T295" s="12"/>
      <c r="U295" s="12"/>
      <c r="V295" s="12"/>
      <c r="W295" s="9"/>
      <c r="X295" s="9"/>
    </row>
    <row r="296" spans="2:24" hidden="1">
      <c r="B296" s="12"/>
      <c r="C296" s="12"/>
      <c r="D296" s="12"/>
      <c r="E296" s="12"/>
      <c r="F296" s="12"/>
      <c r="G296" s="12"/>
      <c r="H296" s="12"/>
      <c r="I296" s="12"/>
      <c r="J296" s="12"/>
      <c r="K296" s="12"/>
      <c r="L296" s="37"/>
      <c r="M296" s="37"/>
      <c r="N296" s="37"/>
      <c r="O296" s="37"/>
      <c r="P296" s="37"/>
      <c r="Q296" s="37"/>
      <c r="R296" s="37"/>
      <c r="S296" s="37"/>
      <c r="T296" s="12"/>
      <c r="U296" s="12"/>
      <c r="V296" s="12"/>
      <c r="W296" s="9"/>
      <c r="X296" s="9"/>
    </row>
    <row r="297" spans="2:24" hidden="1">
      <c r="B297" s="12"/>
      <c r="C297" s="12"/>
      <c r="D297" s="12"/>
      <c r="E297" s="12"/>
      <c r="F297" s="12"/>
      <c r="G297" s="12"/>
      <c r="H297" s="12"/>
      <c r="I297" s="12"/>
      <c r="J297" s="12"/>
      <c r="K297" s="12"/>
      <c r="L297" s="37"/>
      <c r="M297" s="37"/>
      <c r="N297" s="37"/>
      <c r="O297" s="37"/>
      <c r="P297" s="37"/>
      <c r="Q297" s="37"/>
      <c r="R297" s="37"/>
      <c r="S297" s="37"/>
      <c r="T297" s="12"/>
      <c r="U297" s="12"/>
      <c r="V297" s="12"/>
      <c r="W297" s="9"/>
      <c r="X297" s="9"/>
    </row>
    <row r="298" spans="2:24" hidden="1">
      <c r="B298" s="12"/>
      <c r="C298" s="12"/>
      <c r="D298" s="12"/>
      <c r="E298" s="12"/>
      <c r="F298" s="12"/>
      <c r="G298" s="12"/>
      <c r="H298" s="12"/>
      <c r="I298" s="12"/>
      <c r="J298" s="12"/>
      <c r="K298" s="12"/>
      <c r="L298" s="37"/>
      <c r="M298" s="37"/>
      <c r="N298" s="37"/>
      <c r="O298" s="37"/>
      <c r="P298" s="37"/>
      <c r="Q298" s="37"/>
      <c r="R298" s="37"/>
      <c r="S298" s="37"/>
      <c r="T298" s="12"/>
      <c r="U298" s="12"/>
      <c r="V298" s="12"/>
      <c r="W298" s="9"/>
      <c r="X298" s="9"/>
    </row>
    <row r="299" spans="2:24" hidden="1">
      <c r="B299" s="12"/>
      <c r="C299" s="12"/>
      <c r="D299" s="12"/>
      <c r="E299" s="12"/>
      <c r="F299" s="12"/>
      <c r="G299" s="12"/>
      <c r="H299" s="12"/>
      <c r="I299" s="12"/>
      <c r="J299" s="12"/>
      <c r="K299" s="12"/>
      <c r="L299" s="37"/>
      <c r="M299" s="37"/>
      <c r="N299" s="37"/>
      <c r="O299" s="37"/>
      <c r="P299" s="37"/>
      <c r="Q299" s="37"/>
      <c r="R299" s="37"/>
      <c r="S299" s="37"/>
      <c r="T299" s="12"/>
      <c r="U299" s="12"/>
      <c r="V299" s="12"/>
      <c r="W299" s="9"/>
      <c r="X299" s="9"/>
    </row>
    <row r="300" spans="2:24" hidden="1">
      <c r="B300" s="12"/>
      <c r="C300" s="12"/>
      <c r="D300" s="12"/>
      <c r="E300" s="12"/>
      <c r="F300" s="12"/>
      <c r="G300" s="12"/>
      <c r="H300" s="12"/>
      <c r="I300" s="12"/>
      <c r="J300" s="12"/>
      <c r="K300" s="12"/>
      <c r="L300" s="37"/>
      <c r="M300" s="37"/>
      <c r="N300" s="37"/>
      <c r="O300" s="37"/>
      <c r="P300" s="37"/>
      <c r="Q300" s="37"/>
      <c r="R300" s="37"/>
      <c r="S300" s="37"/>
      <c r="T300" s="12"/>
      <c r="U300" s="12"/>
      <c r="V300" s="12"/>
      <c r="W300" s="9"/>
      <c r="X300" s="9"/>
    </row>
    <row r="301" spans="2:24" hidden="1">
      <c r="B301" s="12"/>
      <c r="C301" s="12"/>
      <c r="D301" s="12"/>
      <c r="E301" s="12"/>
      <c r="F301" s="12"/>
      <c r="G301" s="12"/>
      <c r="H301" s="12"/>
      <c r="I301" s="12"/>
      <c r="J301" s="12"/>
      <c r="K301" s="12"/>
      <c r="L301" s="37"/>
      <c r="M301" s="37"/>
      <c r="N301" s="37"/>
      <c r="O301" s="37"/>
      <c r="P301" s="37"/>
      <c r="Q301" s="37"/>
      <c r="R301" s="37"/>
      <c r="S301" s="37"/>
      <c r="T301" s="12"/>
      <c r="U301" s="12"/>
      <c r="V301" s="12"/>
      <c r="W301" s="9"/>
      <c r="X301" s="9"/>
    </row>
    <row r="302" spans="2:24" hidden="1">
      <c r="B302" s="12"/>
      <c r="C302" s="12"/>
      <c r="D302" s="12"/>
      <c r="E302" s="12"/>
      <c r="F302" s="12"/>
      <c r="G302" s="12"/>
      <c r="H302" s="12"/>
      <c r="I302" s="12"/>
      <c r="J302" s="12"/>
      <c r="K302" s="12"/>
      <c r="L302" s="37"/>
      <c r="M302" s="37"/>
      <c r="N302" s="37"/>
      <c r="O302" s="37"/>
      <c r="P302" s="37"/>
      <c r="Q302" s="37"/>
      <c r="R302" s="37"/>
      <c r="S302" s="37"/>
      <c r="T302" s="12"/>
      <c r="U302" s="12"/>
      <c r="V302" s="12"/>
      <c r="W302" s="9"/>
      <c r="X302" s="9"/>
    </row>
    <row r="303" spans="2:24" hidden="1">
      <c r="B303" s="12"/>
      <c r="C303" s="12"/>
      <c r="D303" s="12"/>
      <c r="E303" s="12"/>
      <c r="F303" s="12"/>
      <c r="G303" s="12"/>
      <c r="H303" s="12"/>
      <c r="I303" s="12"/>
      <c r="J303" s="12"/>
      <c r="K303" s="12"/>
      <c r="L303" s="37"/>
      <c r="M303" s="37"/>
      <c r="N303" s="37"/>
      <c r="O303" s="37"/>
      <c r="P303" s="37"/>
      <c r="Q303" s="37"/>
      <c r="R303" s="37"/>
      <c r="S303" s="37"/>
      <c r="T303" s="12"/>
      <c r="U303" s="12"/>
      <c r="V303" s="12"/>
      <c r="W303" s="9"/>
      <c r="X303" s="9"/>
    </row>
    <row r="304" spans="2:24" hidden="1">
      <c r="B304" s="12"/>
      <c r="C304" s="12"/>
      <c r="D304" s="12"/>
      <c r="E304" s="12"/>
      <c r="F304" s="12"/>
      <c r="G304" s="12"/>
      <c r="H304" s="12"/>
      <c r="I304" s="12"/>
      <c r="J304" s="12"/>
      <c r="K304" s="12"/>
      <c r="L304" s="37"/>
      <c r="M304" s="37"/>
      <c r="N304" s="37"/>
      <c r="O304" s="37"/>
      <c r="P304" s="37"/>
      <c r="Q304" s="37"/>
      <c r="R304" s="37"/>
      <c r="S304" s="37"/>
      <c r="T304" s="12"/>
      <c r="U304" s="12"/>
      <c r="V304" s="12"/>
      <c r="W304" s="9"/>
      <c r="X304" s="9"/>
    </row>
    <row r="305" spans="2:24" hidden="1">
      <c r="B305" s="12"/>
      <c r="C305" s="12"/>
      <c r="D305" s="12"/>
      <c r="E305" s="12"/>
      <c r="F305" s="12"/>
      <c r="G305" s="12"/>
      <c r="H305" s="12"/>
      <c r="I305" s="12"/>
      <c r="J305" s="12"/>
      <c r="K305" s="12"/>
      <c r="L305" s="37"/>
      <c r="M305" s="37"/>
      <c r="N305" s="37"/>
      <c r="O305" s="37"/>
      <c r="P305" s="37"/>
      <c r="Q305" s="37"/>
      <c r="R305" s="37"/>
      <c r="S305" s="37"/>
      <c r="T305" s="12"/>
      <c r="U305" s="12"/>
      <c r="V305" s="12"/>
      <c r="W305" s="9"/>
      <c r="X305" s="9"/>
    </row>
    <row r="306" spans="2:24" hidden="1">
      <c r="B306" s="12"/>
      <c r="C306" s="12"/>
      <c r="D306" s="12"/>
      <c r="E306" s="12"/>
      <c r="F306" s="12"/>
      <c r="G306" s="12"/>
      <c r="H306" s="12"/>
      <c r="I306" s="12"/>
      <c r="J306" s="12"/>
      <c r="K306" s="12"/>
      <c r="L306" s="37"/>
      <c r="M306" s="37"/>
      <c r="N306" s="37"/>
      <c r="O306" s="37"/>
      <c r="P306" s="37"/>
      <c r="Q306" s="37"/>
      <c r="R306" s="37"/>
      <c r="S306" s="37"/>
      <c r="T306" s="12"/>
      <c r="U306" s="12"/>
      <c r="V306" s="12"/>
      <c r="W306" s="9"/>
      <c r="X306" s="9"/>
    </row>
    <row r="307" spans="2:24" hidden="1">
      <c r="B307" s="12"/>
      <c r="C307" s="12"/>
      <c r="D307" s="12"/>
      <c r="E307" s="12"/>
      <c r="F307" s="12"/>
      <c r="G307" s="12"/>
      <c r="H307" s="12"/>
      <c r="I307" s="12"/>
      <c r="J307" s="12"/>
      <c r="K307" s="12"/>
      <c r="L307" s="37"/>
      <c r="M307" s="37"/>
      <c r="N307" s="37"/>
      <c r="O307" s="37"/>
      <c r="P307" s="37"/>
      <c r="Q307" s="37"/>
      <c r="R307" s="37"/>
      <c r="S307" s="37"/>
      <c r="T307" s="12"/>
      <c r="U307" s="12"/>
      <c r="V307" s="12"/>
      <c r="W307" s="9"/>
      <c r="X307" s="9"/>
    </row>
    <row r="308" spans="2:24" hidden="1">
      <c r="B308" s="12"/>
      <c r="C308" s="12"/>
      <c r="D308" s="12"/>
      <c r="E308" s="12"/>
      <c r="F308" s="12"/>
      <c r="G308" s="12"/>
      <c r="H308" s="12"/>
      <c r="I308" s="12"/>
      <c r="J308" s="12"/>
      <c r="K308" s="12"/>
      <c r="L308" s="37"/>
      <c r="M308" s="37"/>
      <c r="N308" s="37"/>
      <c r="O308" s="37"/>
      <c r="P308" s="37"/>
      <c r="Q308" s="37"/>
      <c r="R308" s="37"/>
      <c r="S308" s="37"/>
      <c r="T308" s="12"/>
      <c r="U308" s="12"/>
      <c r="V308" s="12"/>
      <c r="W308" s="9"/>
      <c r="X308" s="9"/>
    </row>
    <row r="309" spans="2:24" hidden="1">
      <c r="B309" s="12"/>
      <c r="C309" s="12"/>
      <c r="D309" s="12"/>
      <c r="E309" s="12"/>
      <c r="F309" s="12"/>
      <c r="G309" s="12"/>
      <c r="H309" s="12"/>
      <c r="I309" s="12"/>
      <c r="J309" s="12"/>
      <c r="K309" s="12"/>
      <c r="L309" s="37"/>
      <c r="M309" s="37"/>
      <c r="N309" s="37"/>
      <c r="O309" s="37"/>
      <c r="P309" s="37"/>
      <c r="Q309" s="37"/>
      <c r="R309" s="37"/>
      <c r="S309" s="37"/>
      <c r="T309" s="12"/>
      <c r="U309" s="12"/>
      <c r="V309" s="12"/>
      <c r="W309" s="9"/>
      <c r="X309" s="9"/>
    </row>
    <row r="310" spans="2:24" hidden="1">
      <c r="B310" s="12"/>
      <c r="C310" s="12"/>
      <c r="D310" s="12"/>
      <c r="E310" s="12"/>
      <c r="F310" s="12"/>
      <c r="G310" s="12"/>
      <c r="H310" s="12"/>
      <c r="I310" s="12"/>
      <c r="J310" s="12"/>
      <c r="K310" s="12"/>
      <c r="L310" s="37"/>
      <c r="M310" s="37"/>
      <c r="N310" s="37"/>
      <c r="O310" s="37"/>
      <c r="P310" s="37"/>
      <c r="Q310" s="37"/>
      <c r="R310" s="37"/>
      <c r="S310" s="37"/>
      <c r="T310" s="12"/>
      <c r="U310" s="12"/>
      <c r="V310" s="12"/>
      <c r="W310" s="9"/>
      <c r="X310" s="9"/>
    </row>
    <row r="311" spans="2:24" hidden="1">
      <c r="B311" s="12"/>
      <c r="C311" s="12"/>
      <c r="D311" s="12"/>
      <c r="E311" s="12"/>
      <c r="F311" s="12"/>
      <c r="G311" s="12"/>
      <c r="H311" s="12"/>
      <c r="I311" s="12"/>
      <c r="J311" s="12"/>
      <c r="K311" s="12"/>
      <c r="L311" s="37"/>
      <c r="M311" s="37"/>
      <c r="N311" s="37"/>
      <c r="O311" s="37"/>
      <c r="P311" s="37"/>
      <c r="Q311" s="37"/>
      <c r="R311" s="37"/>
      <c r="S311" s="37"/>
      <c r="T311" s="12"/>
      <c r="U311" s="12"/>
      <c r="V311" s="12"/>
      <c r="W311" s="9"/>
      <c r="X311" s="9"/>
    </row>
    <row r="312" spans="2:24" hidden="1">
      <c r="B312" s="12"/>
      <c r="C312" s="12"/>
      <c r="D312" s="12"/>
      <c r="E312" s="12"/>
      <c r="F312" s="12"/>
      <c r="G312" s="12"/>
      <c r="H312" s="12"/>
      <c r="I312" s="12"/>
      <c r="J312" s="12"/>
      <c r="K312" s="12"/>
      <c r="L312" s="37"/>
      <c r="M312" s="37"/>
      <c r="N312" s="37"/>
      <c r="O312" s="37"/>
      <c r="P312" s="37"/>
      <c r="Q312" s="37"/>
      <c r="R312" s="37"/>
      <c r="S312" s="37"/>
      <c r="T312" s="12"/>
      <c r="U312" s="12"/>
      <c r="V312" s="12"/>
      <c r="W312" s="9"/>
      <c r="X312" s="9"/>
    </row>
    <row r="313" spans="2:24" hidden="1">
      <c r="B313" s="12"/>
      <c r="C313" s="12"/>
      <c r="D313" s="12"/>
      <c r="E313" s="12"/>
      <c r="F313" s="12"/>
      <c r="G313" s="12"/>
      <c r="H313" s="12"/>
      <c r="I313" s="12"/>
      <c r="J313" s="12"/>
      <c r="K313" s="12"/>
      <c r="L313" s="37"/>
      <c r="M313" s="37"/>
      <c r="N313" s="37"/>
      <c r="O313" s="37"/>
      <c r="P313" s="37"/>
      <c r="Q313" s="37"/>
      <c r="R313" s="37"/>
      <c r="S313" s="37"/>
      <c r="T313" s="12"/>
      <c r="U313" s="12"/>
      <c r="V313" s="12"/>
      <c r="W313" s="9"/>
      <c r="X313" s="9"/>
    </row>
    <row r="314" spans="2:24" hidden="1">
      <c r="B314" s="12"/>
      <c r="C314" s="12"/>
      <c r="D314" s="12"/>
      <c r="E314" s="12"/>
      <c r="F314" s="12"/>
      <c r="G314" s="12"/>
      <c r="H314" s="12"/>
      <c r="I314" s="12"/>
      <c r="J314" s="12"/>
      <c r="K314" s="12"/>
      <c r="L314" s="37"/>
      <c r="M314" s="37"/>
      <c r="N314" s="37"/>
      <c r="O314" s="37"/>
      <c r="P314" s="37"/>
      <c r="Q314" s="37"/>
      <c r="R314" s="37"/>
      <c r="S314" s="37"/>
      <c r="T314" s="12"/>
      <c r="U314" s="12"/>
      <c r="V314" s="12"/>
      <c r="W314" s="9"/>
      <c r="X314" s="9"/>
    </row>
    <row r="315" spans="2:24" hidden="1">
      <c r="B315" s="12"/>
      <c r="C315" s="12"/>
      <c r="D315" s="12"/>
      <c r="E315" s="12"/>
      <c r="F315" s="12"/>
      <c r="G315" s="12"/>
      <c r="H315" s="12"/>
      <c r="I315" s="12"/>
      <c r="J315" s="12"/>
      <c r="K315" s="12"/>
      <c r="L315" s="37"/>
      <c r="M315" s="37"/>
      <c r="N315" s="37"/>
      <c r="O315" s="37"/>
      <c r="P315" s="37"/>
      <c r="Q315" s="37"/>
      <c r="R315" s="37"/>
      <c r="S315" s="37"/>
      <c r="T315" s="12"/>
      <c r="U315" s="12"/>
      <c r="V315" s="12"/>
      <c r="W315" s="9"/>
      <c r="X315" s="9"/>
    </row>
    <row r="316" spans="2:24" hidden="1">
      <c r="B316" s="12"/>
      <c r="C316" s="12"/>
      <c r="D316" s="12"/>
      <c r="E316" s="12"/>
      <c r="F316" s="12"/>
      <c r="G316" s="12"/>
      <c r="H316" s="12"/>
      <c r="I316" s="12"/>
      <c r="J316" s="12"/>
      <c r="K316" s="12"/>
      <c r="L316" s="37"/>
      <c r="M316" s="37"/>
      <c r="N316" s="37"/>
      <c r="O316" s="37"/>
      <c r="P316" s="37"/>
      <c r="Q316" s="37"/>
      <c r="R316" s="37"/>
      <c r="S316" s="37"/>
      <c r="T316" s="12"/>
      <c r="U316" s="12"/>
      <c r="V316" s="12"/>
      <c r="W316" s="9"/>
      <c r="X316" s="9"/>
    </row>
    <row r="317" spans="2:24" hidden="1">
      <c r="B317" s="12"/>
      <c r="C317" s="12"/>
      <c r="D317" s="12"/>
      <c r="E317" s="12"/>
      <c r="F317" s="12"/>
      <c r="G317" s="12"/>
      <c r="H317" s="12"/>
      <c r="I317" s="12"/>
      <c r="J317" s="12"/>
      <c r="K317" s="12"/>
      <c r="L317" s="37"/>
      <c r="M317" s="37"/>
      <c r="N317" s="37"/>
      <c r="O317" s="37"/>
      <c r="P317" s="37"/>
      <c r="Q317" s="37"/>
      <c r="R317" s="37"/>
      <c r="S317" s="37"/>
      <c r="T317" s="12"/>
      <c r="U317" s="12"/>
      <c r="V317" s="12"/>
      <c r="W317" s="9"/>
      <c r="X317" s="9"/>
    </row>
    <row r="318" spans="2:24" hidden="1">
      <c r="B318" s="12"/>
      <c r="C318" s="12"/>
      <c r="D318" s="12"/>
      <c r="E318" s="12"/>
      <c r="F318" s="12"/>
      <c r="G318" s="12"/>
      <c r="H318" s="12"/>
      <c r="I318" s="12"/>
      <c r="J318" s="12"/>
      <c r="K318" s="12"/>
      <c r="L318" s="37"/>
      <c r="M318" s="37"/>
      <c r="N318" s="37"/>
      <c r="O318" s="37"/>
      <c r="P318" s="37"/>
      <c r="Q318" s="37"/>
      <c r="R318" s="37"/>
      <c r="S318" s="37"/>
      <c r="T318" s="12"/>
      <c r="U318" s="12"/>
      <c r="V318" s="12"/>
      <c r="W318" s="9"/>
      <c r="X318" s="9"/>
    </row>
    <row r="319" spans="2:24" hidden="1">
      <c r="B319" s="12"/>
      <c r="C319" s="12"/>
      <c r="D319" s="12"/>
      <c r="E319" s="12"/>
      <c r="F319" s="12"/>
      <c r="G319" s="12"/>
      <c r="H319" s="12"/>
      <c r="I319" s="12"/>
      <c r="J319" s="12"/>
      <c r="K319" s="12"/>
      <c r="L319" s="37"/>
      <c r="M319" s="37"/>
      <c r="N319" s="37"/>
      <c r="O319" s="37"/>
      <c r="P319" s="37"/>
      <c r="Q319" s="37"/>
      <c r="R319" s="37"/>
      <c r="S319" s="37"/>
      <c r="T319" s="12"/>
      <c r="U319" s="12"/>
      <c r="V319" s="12"/>
      <c r="W319" s="9"/>
      <c r="X319" s="9"/>
    </row>
    <row r="320" spans="2:24" hidden="1">
      <c r="B320" s="12"/>
      <c r="C320" s="12"/>
      <c r="D320" s="12"/>
      <c r="E320" s="12"/>
      <c r="F320" s="12"/>
      <c r="G320" s="12"/>
      <c r="H320" s="12"/>
      <c r="I320" s="12"/>
      <c r="J320" s="12"/>
      <c r="K320" s="12"/>
      <c r="L320" s="37"/>
      <c r="M320" s="37"/>
      <c r="N320" s="37"/>
      <c r="O320" s="37"/>
      <c r="P320" s="37"/>
      <c r="Q320" s="37"/>
      <c r="R320" s="37"/>
      <c r="S320" s="37"/>
      <c r="T320" s="12"/>
      <c r="U320" s="12"/>
      <c r="V320" s="12"/>
      <c r="W320" s="9"/>
      <c r="X320" s="9"/>
    </row>
    <row r="321" spans="2:24" hidden="1">
      <c r="B321" s="12"/>
      <c r="C321" s="12"/>
      <c r="D321" s="12"/>
      <c r="E321" s="12"/>
      <c r="F321" s="12"/>
      <c r="G321" s="12"/>
      <c r="H321" s="12"/>
      <c r="I321" s="12"/>
      <c r="J321" s="12"/>
      <c r="K321" s="12"/>
      <c r="L321" s="37"/>
      <c r="M321" s="37"/>
      <c r="N321" s="37"/>
      <c r="O321" s="37"/>
      <c r="P321" s="37"/>
      <c r="Q321" s="37"/>
      <c r="R321" s="37"/>
      <c r="S321" s="37"/>
      <c r="T321" s="12"/>
      <c r="U321" s="12"/>
      <c r="V321" s="12"/>
      <c r="W321" s="9"/>
      <c r="X321" s="9"/>
    </row>
    <row r="322" spans="2:24" hidden="1">
      <c r="B322" s="12"/>
      <c r="C322" s="12"/>
      <c r="D322" s="12"/>
      <c r="E322" s="12"/>
      <c r="F322" s="12"/>
      <c r="G322" s="12"/>
      <c r="H322" s="12"/>
      <c r="I322" s="12"/>
      <c r="J322" s="12"/>
      <c r="K322" s="12"/>
      <c r="L322" s="37"/>
      <c r="M322" s="37"/>
      <c r="N322" s="37"/>
      <c r="O322" s="37"/>
      <c r="P322" s="37"/>
      <c r="Q322" s="37"/>
      <c r="R322" s="37"/>
      <c r="S322" s="37"/>
      <c r="T322" s="12"/>
      <c r="U322" s="12"/>
      <c r="V322" s="12"/>
      <c r="W322" s="9"/>
      <c r="X322" s="9"/>
    </row>
    <row r="323" spans="2:24" hidden="1">
      <c r="B323" s="12"/>
      <c r="C323" s="12"/>
      <c r="D323" s="12"/>
      <c r="E323" s="12"/>
      <c r="F323" s="12"/>
      <c r="G323" s="12"/>
      <c r="H323" s="12"/>
      <c r="I323" s="12"/>
      <c r="J323" s="12"/>
      <c r="K323" s="12"/>
      <c r="L323" s="37"/>
      <c r="M323" s="37"/>
      <c r="N323" s="37"/>
      <c r="O323" s="37"/>
      <c r="P323" s="37"/>
      <c r="Q323" s="37"/>
      <c r="R323" s="37"/>
      <c r="S323" s="37"/>
      <c r="T323" s="12"/>
      <c r="U323" s="12"/>
      <c r="V323" s="12"/>
      <c r="W323" s="9"/>
      <c r="X323" s="9"/>
    </row>
    <row r="324" spans="2:24" hidden="1">
      <c r="B324" s="12"/>
      <c r="C324" s="12"/>
      <c r="D324" s="12"/>
      <c r="E324" s="12"/>
      <c r="F324" s="12"/>
      <c r="G324" s="12"/>
      <c r="H324" s="12"/>
      <c r="I324" s="12"/>
      <c r="J324" s="12"/>
      <c r="K324" s="12"/>
      <c r="L324" s="37"/>
      <c r="M324" s="37"/>
      <c r="N324" s="37"/>
      <c r="O324" s="37"/>
      <c r="P324" s="37"/>
      <c r="Q324" s="37"/>
      <c r="R324" s="37"/>
      <c r="S324" s="37"/>
      <c r="T324" s="12"/>
      <c r="U324" s="12"/>
      <c r="V324" s="12"/>
      <c r="W324" s="9"/>
      <c r="X324" s="9"/>
    </row>
    <row r="325" spans="2:24" hidden="1">
      <c r="B325" s="12"/>
      <c r="C325" s="12"/>
      <c r="D325" s="12"/>
      <c r="E325" s="12"/>
      <c r="F325" s="12"/>
      <c r="G325" s="12"/>
      <c r="H325" s="12"/>
      <c r="I325" s="12"/>
      <c r="J325" s="12"/>
      <c r="K325" s="12"/>
      <c r="L325" s="37"/>
      <c r="M325" s="37"/>
      <c r="N325" s="37"/>
      <c r="O325" s="37"/>
      <c r="P325" s="37"/>
      <c r="Q325" s="37"/>
      <c r="R325" s="37"/>
      <c r="S325" s="37"/>
      <c r="T325" s="12"/>
      <c r="U325" s="12"/>
      <c r="V325" s="12"/>
      <c r="W325" s="9"/>
      <c r="X325" s="9"/>
    </row>
    <row r="326" spans="2:24" hidden="1">
      <c r="B326" s="12"/>
      <c r="C326" s="12"/>
      <c r="D326" s="12"/>
      <c r="E326" s="12"/>
      <c r="F326" s="12"/>
      <c r="G326" s="12"/>
      <c r="H326" s="12"/>
      <c r="I326" s="12"/>
      <c r="J326" s="12"/>
      <c r="K326" s="12"/>
      <c r="L326" s="37"/>
      <c r="M326" s="37"/>
      <c r="N326" s="37"/>
      <c r="O326" s="37"/>
      <c r="P326" s="37"/>
      <c r="Q326" s="37"/>
      <c r="R326" s="37"/>
      <c r="S326" s="37"/>
      <c r="T326" s="12"/>
      <c r="U326" s="12"/>
      <c r="V326" s="12"/>
      <c r="W326" s="9"/>
      <c r="X326" s="9"/>
    </row>
    <row r="327" spans="2:24" hidden="1">
      <c r="B327" s="12"/>
      <c r="C327" s="12"/>
      <c r="D327" s="12"/>
      <c r="E327" s="12"/>
      <c r="F327" s="12"/>
      <c r="G327" s="12"/>
      <c r="H327" s="12"/>
      <c r="I327" s="12"/>
      <c r="J327" s="12"/>
      <c r="K327" s="12"/>
      <c r="L327" s="37"/>
      <c r="M327" s="37"/>
      <c r="N327" s="37"/>
      <c r="O327" s="37"/>
      <c r="P327" s="37"/>
      <c r="Q327" s="37"/>
      <c r="R327" s="37"/>
      <c r="S327" s="37"/>
      <c r="T327" s="12"/>
      <c r="U327" s="12"/>
      <c r="V327" s="12"/>
      <c r="W327" s="9"/>
      <c r="X327" s="9"/>
    </row>
    <row r="328" spans="2:24" hidden="1">
      <c r="B328" s="12"/>
      <c r="C328" s="12"/>
      <c r="D328" s="12"/>
      <c r="E328" s="12"/>
      <c r="F328" s="12"/>
      <c r="G328" s="12"/>
      <c r="H328" s="12"/>
      <c r="I328" s="12"/>
      <c r="J328" s="12"/>
      <c r="K328" s="12"/>
      <c r="L328" s="37"/>
      <c r="M328" s="37"/>
      <c r="N328" s="37"/>
      <c r="O328" s="37"/>
      <c r="P328" s="37"/>
      <c r="Q328" s="37"/>
      <c r="R328" s="37"/>
      <c r="S328" s="37"/>
      <c r="T328" s="12"/>
      <c r="U328" s="12"/>
      <c r="V328" s="12"/>
      <c r="W328" s="9"/>
      <c r="X328" s="9"/>
    </row>
    <row r="329" spans="2:24" hidden="1">
      <c r="B329" s="12"/>
      <c r="C329" s="12"/>
      <c r="D329" s="12"/>
      <c r="E329" s="12"/>
      <c r="F329" s="12"/>
      <c r="G329" s="12"/>
      <c r="H329" s="12"/>
      <c r="I329" s="12"/>
      <c r="J329" s="12"/>
      <c r="K329" s="12"/>
      <c r="L329" s="37"/>
      <c r="M329" s="37"/>
      <c r="N329" s="37"/>
      <c r="O329" s="37"/>
      <c r="P329" s="37"/>
      <c r="Q329" s="37"/>
      <c r="R329" s="37"/>
      <c r="S329" s="37"/>
      <c r="T329" s="12"/>
      <c r="U329" s="12"/>
      <c r="V329" s="12"/>
      <c r="W329" s="9"/>
      <c r="X329" s="9"/>
    </row>
    <row r="330" spans="2:24" hidden="1">
      <c r="B330" s="12"/>
      <c r="C330" s="12"/>
      <c r="D330" s="12"/>
      <c r="E330" s="12"/>
      <c r="F330" s="12"/>
      <c r="G330" s="12"/>
      <c r="H330" s="12"/>
      <c r="I330" s="12"/>
      <c r="J330" s="12"/>
      <c r="K330" s="12"/>
      <c r="L330" s="37"/>
      <c r="M330" s="37"/>
      <c r="N330" s="37"/>
      <c r="O330" s="37"/>
      <c r="P330" s="37"/>
      <c r="Q330" s="37"/>
      <c r="R330" s="37"/>
      <c r="S330" s="37"/>
      <c r="T330" s="12"/>
      <c r="U330" s="12"/>
      <c r="V330" s="12"/>
      <c r="W330" s="9"/>
      <c r="X330" s="9"/>
    </row>
    <row r="331" spans="2:24" hidden="1">
      <c r="B331" s="12"/>
      <c r="C331" s="12"/>
      <c r="D331" s="12"/>
      <c r="E331" s="12"/>
      <c r="F331" s="12"/>
      <c r="G331" s="12"/>
      <c r="H331" s="12"/>
      <c r="I331" s="12"/>
      <c r="J331" s="12"/>
      <c r="K331" s="12"/>
      <c r="L331" s="37"/>
      <c r="M331" s="37"/>
      <c r="N331" s="37"/>
      <c r="O331" s="37"/>
      <c r="P331" s="37"/>
      <c r="Q331" s="37"/>
      <c r="R331" s="37"/>
      <c r="S331" s="37"/>
      <c r="T331" s="12"/>
      <c r="U331" s="12"/>
      <c r="V331" s="12"/>
      <c r="W331" s="9"/>
      <c r="X331" s="9"/>
    </row>
    <row r="332" spans="2:24" hidden="1">
      <c r="B332" s="12"/>
      <c r="C332" s="12"/>
      <c r="D332" s="12"/>
      <c r="E332" s="12"/>
      <c r="F332" s="12"/>
      <c r="G332" s="12"/>
      <c r="H332" s="12"/>
      <c r="I332" s="12"/>
      <c r="J332" s="12"/>
      <c r="K332" s="12"/>
      <c r="L332" s="37"/>
      <c r="M332" s="37"/>
      <c r="N332" s="37"/>
      <c r="O332" s="37"/>
      <c r="P332" s="37"/>
      <c r="Q332" s="37"/>
      <c r="R332" s="37"/>
      <c r="S332" s="37"/>
      <c r="T332" s="12"/>
      <c r="U332" s="12"/>
      <c r="V332" s="12"/>
      <c r="W332" s="9"/>
      <c r="X332" s="9"/>
    </row>
    <row r="333" spans="2:24" hidden="1">
      <c r="B333" s="12"/>
      <c r="C333" s="12"/>
      <c r="D333" s="12"/>
      <c r="E333" s="12"/>
      <c r="F333" s="12"/>
      <c r="G333" s="12"/>
      <c r="H333" s="12"/>
      <c r="I333" s="12"/>
      <c r="J333" s="12"/>
      <c r="K333" s="12"/>
      <c r="L333" s="37"/>
      <c r="M333" s="37"/>
      <c r="N333" s="37"/>
      <c r="O333" s="37"/>
      <c r="P333" s="37"/>
      <c r="Q333" s="37"/>
      <c r="R333" s="37"/>
      <c r="S333" s="37"/>
      <c r="T333" s="12"/>
      <c r="U333" s="12"/>
      <c r="V333" s="12"/>
      <c r="W333" s="9"/>
      <c r="X333" s="9"/>
    </row>
    <row r="334" spans="2:24" hidden="1">
      <c r="B334" s="12"/>
      <c r="C334" s="12"/>
      <c r="D334" s="12"/>
      <c r="E334" s="12"/>
      <c r="F334" s="12"/>
      <c r="G334" s="12"/>
      <c r="H334" s="12"/>
      <c r="I334" s="12"/>
      <c r="J334" s="12"/>
      <c r="K334" s="12"/>
      <c r="L334" s="37"/>
      <c r="M334" s="37"/>
      <c r="N334" s="37"/>
      <c r="O334" s="37"/>
      <c r="P334" s="37"/>
      <c r="Q334" s="37"/>
      <c r="R334" s="37"/>
      <c r="S334" s="37"/>
      <c r="T334" s="12"/>
      <c r="U334" s="12"/>
      <c r="V334" s="12"/>
      <c r="W334" s="9"/>
      <c r="X334" s="9"/>
    </row>
    <row r="335" spans="2:24" hidden="1">
      <c r="B335" s="12"/>
      <c r="C335" s="12"/>
      <c r="D335" s="12"/>
      <c r="E335" s="12"/>
      <c r="F335" s="12"/>
      <c r="G335" s="12"/>
      <c r="H335" s="12"/>
      <c r="I335" s="12"/>
      <c r="J335" s="12"/>
      <c r="K335" s="12"/>
      <c r="L335" s="37"/>
      <c r="M335" s="37"/>
      <c r="N335" s="37"/>
      <c r="O335" s="37"/>
      <c r="P335" s="37"/>
      <c r="Q335" s="37"/>
      <c r="R335" s="37"/>
      <c r="S335" s="37"/>
      <c r="T335" s="12"/>
      <c r="U335" s="12"/>
      <c r="V335" s="12"/>
      <c r="W335" s="9"/>
      <c r="X335" s="9"/>
    </row>
    <row r="336" spans="2:24" hidden="1">
      <c r="B336" s="12"/>
      <c r="C336" s="12"/>
      <c r="D336" s="12"/>
      <c r="E336" s="12"/>
      <c r="F336" s="12"/>
      <c r="G336" s="12"/>
      <c r="H336" s="12"/>
      <c r="I336" s="12"/>
      <c r="J336" s="12"/>
      <c r="K336" s="12"/>
      <c r="L336" s="37"/>
      <c r="M336" s="37"/>
      <c r="N336" s="37"/>
      <c r="O336" s="37"/>
      <c r="P336" s="37"/>
      <c r="Q336" s="37"/>
      <c r="R336" s="37"/>
      <c r="S336" s="37"/>
      <c r="T336" s="12"/>
      <c r="U336" s="12"/>
      <c r="V336" s="12"/>
      <c r="W336" s="9"/>
      <c r="X336" s="9"/>
    </row>
    <row r="337" spans="2:24" hidden="1">
      <c r="B337" s="12"/>
      <c r="C337" s="12"/>
      <c r="D337" s="12"/>
      <c r="E337" s="12"/>
      <c r="F337" s="12"/>
      <c r="G337" s="12"/>
      <c r="H337" s="12"/>
      <c r="I337" s="12"/>
      <c r="J337" s="12"/>
      <c r="K337" s="12"/>
      <c r="L337" s="37"/>
      <c r="M337" s="37"/>
      <c r="N337" s="37"/>
      <c r="O337" s="37"/>
      <c r="P337" s="37"/>
      <c r="Q337" s="37"/>
      <c r="R337" s="37"/>
      <c r="S337" s="37"/>
      <c r="T337" s="12"/>
      <c r="U337" s="12"/>
      <c r="V337" s="12"/>
      <c r="W337" s="9"/>
      <c r="X337" s="9"/>
    </row>
    <row r="338" spans="2:24" hidden="1">
      <c r="B338" s="12"/>
      <c r="C338" s="12"/>
      <c r="D338" s="12"/>
      <c r="E338" s="12"/>
      <c r="F338" s="12"/>
      <c r="G338" s="12"/>
      <c r="H338" s="12"/>
      <c r="I338" s="12"/>
      <c r="J338" s="12"/>
      <c r="K338" s="12"/>
      <c r="L338" s="37"/>
      <c r="M338" s="37"/>
      <c r="N338" s="37"/>
      <c r="O338" s="37"/>
      <c r="P338" s="37"/>
      <c r="Q338" s="37"/>
      <c r="R338" s="37"/>
      <c r="S338" s="37"/>
      <c r="T338" s="12"/>
      <c r="U338" s="12"/>
      <c r="V338" s="12"/>
      <c r="W338" s="9"/>
      <c r="X338" s="9"/>
    </row>
    <row r="339" spans="2:24" hidden="1">
      <c r="B339" s="12"/>
      <c r="C339" s="12"/>
      <c r="D339" s="12"/>
      <c r="E339" s="12"/>
      <c r="F339" s="12"/>
      <c r="G339" s="12"/>
      <c r="H339" s="12"/>
      <c r="I339" s="12"/>
      <c r="J339" s="12"/>
      <c r="K339" s="12"/>
      <c r="L339" s="37"/>
      <c r="M339" s="37"/>
      <c r="N339" s="37"/>
      <c r="O339" s="37"/>
      <c r="P339" s="37"/>
      <c r="Q339" s="37"/>
      <c r="R339" s="37"/>
      <c r="S339" s="37"/>
      <c r="T339" s="12"/>
      <c r="U339" s="12"/>
      <c r="V339" s="12"/>
      <c r="W339" s="9"/>
      <c r="X339" s="9"/>
    </row>
    <row r="340" spans="2:24" hidden="1">
      <c r="B340" s="12"/>
      <c r="C340" s="12"/>
      <c r="D340" s="12"/>
      <c r="E340" s="12"/>
      <c r="F340" s="12"/>
      <c r="G340" s="12"/>
      <c r="H340" s="12"/>
      <c r="I340" s="12"/>
      <c r="J340" s="12"/>
      <c r="K340" s="12"/>
      <c r="L340" s="37"/>
      <c r="M340" s="37"/>
      <c r="N340" s="37"/>
      <c r="O340" s="37"/>
      <c r="P340" s="37"/>
      <c r="Q340" s="37"/>
      <c r="R340" s="37"/>
      <c r="S340" s="37"/>
      <c r="T340" s="12"/>
      <c r="U340" s="12"/>
      <c r="V340" s="12"/>
      <c r="W340" s="9"/>
      <c r="X340" s="9"/>
    </row>
    <row r="341" spans="2:24" hidden="1">
      <c r="B341" s="12"/>
      <c r="C341" s="12"/>
      <c r="D341" s="12"/>
      <c r="E341" s="12"/>
      <c r="F341" s="12"/>
      <c r="G341" s="12"/>
      <c r="H341" s="12"/>
      <c r="I341" s="12"/>
      <c r="J341" s="12"/>
      <c r="K341" s="12"/>
      <c r="L341" s="37"/>
      <c r="M341" s="37"/>
      <c r="N341" s="37"/>
      <c r="O341" s="37"/>
      <c r="P341" s="37"/>
      <c r="Q341" s="37"/>
      <c r="R341" s="37"/>
      <c r="S341" s="37"/>
      <c r="T341" s="12"/>
      <c r="U341" s="12"/>
      <c r="V341" s="12"/>
      <c r="W341" s="9"/>
      <c r="X341" s="9"/>
    </row>
    <row r="342" spans="2:24" hidden="1">
      <c r="B342" s="12"/>
      <c r="C342" s="12"/>
      <c r="D342" s="12"/>
      <c r="E342" s="12"/>
      <c r="F342" s="12"/>
      <c r="G342" s="12"/>
      <c r="H342" s="12"/>
      <c r="I342" s="12"/>
      <c r="J342" s="12"/>
      <c r="K342" s="12"/>
      <c r="L342" s="37"/>
      <c r="M342" s="37"/>
      <c r="N342" s="37"/>
      <c r="O342" s="37"/>
      <c r="P342" s="37"/>
      <c r="Q342" s="37"/>
      <c r="R342" s="37"/>
      <c r="S342" s="37"/>
      <c r="T342" s="12"/>
      <c r="U342" s="12"/>
      <c r="V342" s="12"/>
      <c r="W342" s="9"/>
      <c r="X342" s="9"/>
    </row>
    <row r="343" spans="2:24" hidden="1">
      <c r="B343" s="12"/>
      <c r="C343" s="12"/>
      <c r="D343" s="12"/>
      <c r="E343" s="12"/>
      <c r="F343" s="12"/>
      <c r="G343" s="12"/>
      <c r="H343" s="12"/>
      <c r="I343" s="12"/>
      <c r="J343" s="12"/>
      <c r="K343" s="12"/>
      <c r="L343" s="37"/>
      <c r="M343" s="37"/>
      <c r="N343" s="37"/>
      <c r="O343" s="37"/>
      <c r="P343" s="37"/>
      <c r="Q343" s="37"/>
      <c r="R343" s="37"/>
      <c r="S343" s="37"/>
      <c r="T343" s="12"/>
      <c r="U343" s="12"/>
      <c r="V343" s="12"/>
      <c r="W343" s="9"/>
      <c r="X343" s="9"/>
    </row>
    <row r="344" spans="2:24" hidden="1">
      <c r="B344" s="12"/>
      <c r="C344" s="12"/>
      <c r="D344" s="12"/>
      <c r="E344" s="12"/>
      <c r="F344" s="12"/>
      <c r="G344" s="12"/>
      <c r="H344" s="12"/>
      <c r="I344" s="12"/>
      <c r="J344" s="12"/>
      <c r="K344" s="12"/>
      <c r="L344" s="37"/>
      <c r="M344" s="37"/>
      <c r="N344" s="37"/>
      <c r="O344" s="37"/>
      <c r="P344" s="37"/>
      <c r="Q344" s="37"/>
      <c r="R344" s="37"/>
      <c r="S344" s="37"/>
      <c r="T344" s="12"/>
      <c r="U344" s="12"/>
      <c r="V344" s="12"/>
      <c r="W344" s="9"/>
      <c r="X344" s="9"/>
    </row>
    <row r="345" spans="2:24" hidden="1">
      <c r="B345" s="12"/>
      <c r="C345" s="12"/>
      <c r="D345" s="12"/>
      <c r="E345" s="12"/>
      <c r="F345" s="12"/>
      <c r="G345" s="12"/>
      <c r="H345" s="12"/>
      <c r="I345" s="12"/>
      <c r="J345" s="12"/>
      <c r="K345" s="12"/>
      <c r="L345" s="37"/>
      <c r="M345" s="37"/>
      <c r="N345" s="37"/>
      <c r="O345" s="37"/>
      <c r="P345" s="37"/>
      <c r="Q345" s="37"/>
      <c r="R345" s="37"/>
      <c r="S345" s="37"/>
      <c r="T345" s="12"/>
      <c r="U345" s="12"/>
      <c r="V345" s="12"/>
      <c r="W345" s="9"/>
      <c r="X345" s="9"/>
    </row>
    <row r="346" spans="2:24" hidden="1">
      <c r="B346" s="12"/>
      <c r="C346" s="12"/>
      <c r="D346" s="12"/>
      <c r="E346" s="12"/>
      <c r="F346" s="12"/>
      <c r="G346" s="12"/>
      <c r="H346" s="12"/>
      <c r="I346" s="12"/>
      <c r="J346" s="12"/>
      <c r="K346" s="12"/>
      <c r="L346" s="37"/>
      <c r="M346" s="37"/>
      <c r="N346" s="37"/>
      <c r="O346" s="37"/>
      <c r="P346" s="37"/>
      <c r="Q346" s="37"/>
      <c r="R346" s="37"/>
      <c r="S346" s="37"/>
      <c r="T346" s="12"/>
      <c r="U346" s="12"/>
      <c r="V346" s="12"/>
      <c r="W346" s="9"/>
      <c r="X346" s="9"/>
    </row>
    <row r="347" spans="2:24" hidden="1">
      <c r="B347" s="12"/>
      <c r="C347" s="12"/>
      <c r="D347" s="12"/>
      <c r="E347" s="12"/>
      <c r="F347" s="12"/>
      <c r="G347" s="12"/>
      <c r="H347" s="12"/>
      <c r="I347" s="12"/>
      <c r="J347" s="12"/>
      <c r="K347" s="12"/>
      <c r="L347" s="37"/>
      <c r="M347" s="37"/>
      <c r="N347" s="37"/>
      <c r="O347" s="37"/>
      <c r="P347" s="37"/>
      <c r="Q347" s="37"/>
      <c r="R347" s="37"/>
      <c r="S347" s="37"/>
      <c r="T347" s="12"/>
      <c r="U347" s="12"/>
      <c r="V347" s="12"/>
      <c r="W347" s="9"/>
      <c r="X347" s="9"/>
    </row>
    <row r="348" spans="2:24" hidden="1">
      <c r="B348" s="12"/>
      <c r="C348" s="12"/>
      <c r="D348" s="12"/>
      <c r="E348" s="12"/>
      <c r="F348" s="12"/>
      <c r="G348" s="12"/>
      <c r="H348" s="12"/>
      <c r="I348" s="12"/>
      <c r="J348" s="12"/>
      <c r="K348" s="12"/>
      <c r="L348" s="37"/>
      <c r="M348" s="37"/>
      <c r="N348" s="37"/>
      <c r="O348" s="37"/>
      <c r="P348" s="37"/>
      <c r="Q348" s="37"/>
      <c r="R348" s="37"/>
      <c r="S348" s="37"/>
      <c r="T348" s="12"/>
      <c r="U348" s="12"/>
      <c r="V348" s="12"/>
      <c r="W348" s="9"/>
      <c r="X348" s="9"/>
    </row>
    <row r="349" spans="2:24" hidden="1">
      <c r="B349" s="12"/>
      <c r="C349" s="12"/>
      <c r="D349" s="12"/>
      <c r="E349" s="12"/>
      <c r="F349" s="12"/>
      <c r="G349" s="12"/>
      <c r="H349" s="12"/>
      <c r="I349" s="12"/>
      <c r="J349" s="12"/>
      <c r="K349" s="12"/>
      <c r="L349" s="37"/>
      <c r="M349" s="37"/>
      <c r="N349" s="37"/>
      <c r="O349" s="37"/>
      <c r="P349" s="37"/>
      <c r="Q349" s="37"/>
      <c r="R349" s="37"/>
      <c r="S349" s="37"/>
      <c r="T349" s="12"/>
      <c r="U349" s="12"/>
      <c r="V349" s="12"/>
      <c r="W349" s="9"/>
      <c r="X349" s="9"/>
    </row>
    <row r="350" spans="2:24" hidden="1">
      <c r="B350" s="12"/>
      <c r="C350" s="12"/>
      <c r="D350" s="12"/>
      <c r="E350" s="12"/>
      <c r="F350" s="12"/>
      <c r="G350" s="12"/>
      <c r="H350" s="12"/>
      <c r="I350" s="12"/>
      <c r="J350" s="12"/>
      <c r="K350" s="12"/>
      <c r="L350" s="37"/>
      <c r="M350" s="37"/>
      <c r="N350" s="37"/>
      <c r="O350" s="37"/>
      <c r="P350" s="37"/>
      <c r="Q350" s="37"/>
      <c r="R350" s="37"/>
      <c r="S350" s="37"/>
      <c r="T350" s="12"/>
      <c r="U350" s="12"/>
      <c r="V350" s="12"/>
      <c r="W350" s="9"/>
      <c r="X350" s="9"/>
    </row>
    <row r="351" spans="2:24" hidden="1">
      <c r="B351" s="12"/>
      <c r="C351" s="12"/>
      <c r="D351" s="12"/>
      <c r="E351" s="12"/>
      <c r="F351" s="12"/>
      <c r="G351" s="12"/>
      <c r="H351" s="12"/>
      <c r="I351" s="12"/>
      <c r="J351" s="12"/>
      <c r="K351" s="12"/>
      <c r="L351" s="37"/>
      <c r="M351" s="37"/>
      <c r="N351" s="37"/>
      <c r="O351" s="37"/>
      <c r="P351" s="37"/>
      <c r="Q351" s="37"/>
      <c r="R351" s="37"/>
      <c r="S351" s="37"/>
      <c r="T351" s="12"/>
      <c r="U351" s="12"/>
      <c r="V351" s="12"/>
      <c r="W351" s="9"/>
      <c r="X351" s="9"/>
    </row>
    <row r="352" spans="2:24" hidden="1">
      <c r="B352" s="12"/>
      <c r="C352" s="12"/>
      <c r="D352" s="12"/>
      <c r="E352" s="12"/>
      <c r="F352" s="12"/>
      <c r="G352" s="12"/>
      <c r="H352" s="12"/>
      <c r="I352" s="12"/>
      <c r="J352" s="12"/>
      <c r="K352" s="12"/>
      <c r="L352" s="37"/>
      <c r="M352" s="37"/>
      <c r="N352" s="37"/>
      <c r="O352" s="37"/>
      <c r="P352" s="37"/>
      <c r="Q352" s="37"/>
      <c r="R352" s="37"/>
      <c r="S352" s="37"/>
      <c r="T352" s="12"/>
      <c r="U352" s="12"/>
      <c r="V352" s="12"/>
      <c r="W352" s="9"/>
      <c r="X352" s="9"/>
    </row>
    <row r="353" spans="2:24" hidden="1">
      <c r="B353" s="12"/>
      <c r="C353" s="12"/>
      <c r="D353" s="12"/>
      <c r="E353" s="12"/>
      <c r="F353" s="12"/>
      <c r="G353" s="12"/>
      <c r="H353" s="12"/>
      <c r="I353" s="12"/>
      <c r="J353" s="12"/>
      <c r="K353" s="12"/>
      <c r="L353" s="37"/>
      <c r="M353" s="37"/>
      <c r="N353" s="37"/>
      <c r="O353" s="37"/>
      <c r="P353" s="37"/>
      <c r="Q353" s="37"/>
      <c r="R353" s="37"/>
      <c r="S353" s="37"/>
      <c r="T353" s="12"/>
      <c r="U353" s="12"/>
      <c r="V353" s="12"/>
      <c r="W353" s="9"/>
      <c r="X353" s="9"/>
    </row>
    <row r="354" spans="2:24" hidden="1">
      <c r="B354" s="12"/>
      <c r="C354" s="12"/>
      <c r="D354" s="12"/>
      <c r="E354" s="12"/>
      <c r="F354" s="12"/>
      <c r="G354" s="12"/>
      <c r="H354" s="12"/>
      <c r="I354" s="12"/>
      <c r="J354" s="12"/>
      <c r="K354" s="12"/>
      <c r="L354" s="37"/>
      <c r="M354" s="37"/>
      <c r="N354" s="37"/>
      <c r="O354" s="37"/>
      <c r="P354" s="37"/>
      <c r="Q354" s="37"/>
      <c r="R354" s="37"/>
      <c r="S354" s="37"/>
      <c r="T354" s="12"/>
      <c r="U354" s="12"/>
      <c r="V354" s="12"/>
      <c r="W354" s="9"/>
      <c r="X354" s="9"/>
    </row>
    <row r="355" spans="2:24" hidden="1">
      <c r="B355" s="12"/>
      <c r="C355" s="12"/>
      <c r="D355" s="12"/>
      <c r="E355" s="12"/>
      <c r="F355" s="12"/>
      <c r="G355" s="12"/>
      <c r="H355" s="12"/>
      <c r="I355" s="12"/>
      <c r="J355" s="12"/>
      <c r="K355" s="12"/>
      <c r="L355" s="37"/>
      <c r="M355" s="37"/>
      <c r="N355" s="37"/>
      <c r="O355" s="37"/>
      <c r="P355" s="37"/>
      <c r="Q355" s="37"/>
      <c r="R355" s="37"/>
      <c r="S355" s="37"/>
      <c r="T355" s="12"/>
      <c r="U355" s="12"/>
      <c r="V355" s="12"/>
      <c r="W355" s="9"/>
      <c r="X355" s="9"/>
    </row>
    <row r="356" spans="2:24" hidden="1">
      <c r="B356" s="12"/>
      <c r="C356" s="12"/>
      <c r="D356" s="12"/>
      <c r="E356" s="12"/>
      <c r="F356" s="12"/>
      <c r="G356" s="12"/>
      <c r="H356" s="12"/>
      <c r="I356" s="12"/>
      <c r="J356" s="12"/>
      <c r="K356" s="12"/>
      <c r="L356" s="37"/>
      <c r="M356" s="37"/>
      <c r="N356" s="37"/>
      <c r="O356" s="37"/>
      <c r="P356" s="37"/>
      <c r="Q356" s="37"/>
      <c r="R356" s="37"/>
      <c r="S356" s="37"/>
      <c r="T356" s="12"/>
      <c r="U356" s="12"/>
      <c r="V356" s="12"/>
      <c r="W356" s="9"/>
      <c r="X356" s="9"/>
    </row>
    <row r="357" spans="2:24" hidden="1">
      <c r="B357" s="12"/>
      <c r="C357" s="12"/>
      <c r="D357" s="12"/>
      <c r="E357" s="12"/>
      <c r="F357" s="12"/>
      <c r="G357" s="12"/>
      <c r="H357" s="12"/>
      <c r="I357" s="12"/>
      <c r="J357" s="12"/>
      <c r="K357" s="12"/>
      <c r="L357" s="37"/>
      <c r="M357" s="37"/>
      <c r="N357" s="37"/>
      <c r="O357" s="37"/>
      <c r="P357" s="37"/>
      <c r="Q357" s="37"/>
      <c r="R357" s="37"/>
      <c r="S357" s="37"/>
      <c r="T357" s="12"/>
      <c r="U357" s="12"/>
      <c r="V357" s="12"/>
      <c r="W357" s="9"/>
      <c r="X357" s="9"/>
    </row>
    <row r="358" spans="2:24" hidden="1">
      <c r="B358" s="12"/>
      <c r="C358" s="12"/>
      <c r="D358" s="12"/>
      <c r="E358" s="12"/>
      <c r="F358" s="12"/>
      <c r="G358" s="12"/>
      <c r="H358" s="12"/>
      <c r="I358" s="12"/>
      <c r="J358" s="12"/>
      <c r="K358" s="12"/>
      <c r="L358" s="37"/>
      <c r="M358" s="37"/>
      <c r="N358" s="37"/>
      <c r="O358" s="37"/>
      <c r="P358" s="37"/>
      <c r="Q358" s="37"/>
      <c r="R358" s="37"/>
      <c r="S358" s="37"/>
      <c r="T358" s="12"/>
      <c r="U358" s="12"/>
      <c r="V358" s="12"/>
      <c r="W358" s="9"/>
      <c r="X358" s="9"/>
    </row>
    <row r="359" spans="2:24" hidden="1">
      <c r="B359" s="12"/>
      <c r="C359" s="12"/>
      <c r="D359" s="12"/>
      <c r="E359" s="12"/>
      <c r="F359" s="12"/>
      <c r="G359" s="12"/>
      <c r="H359" s="12"/>
      <c r="I359" s="12"/>
      <c r="J359" s="12"/>
      <c r="K359" s="12"/>
      <c r="L359" s="37"/>
      <c r="M359" s="37"/>
      <c r="N359" s="37"/>
      <c r="O359" s="37"/>
      <c r="P359" s="37"/>
      <c r="Q359" s="37"/>
      <c r="R359" s="37"/>
      <c r="S359" s="37"/>
      <c r="T359" s="12"/>
      <c r="U359" s="12"/>
      <c r="V359" s="12"/>
      <c r="W359" s="9"/>
      <c r="X359" s="9"/>
    </row>
    <row r="360" spans="2:24" hidden="1">
      <c r="B360" s="12"/>
      <c r="C360" s="12"/>
      <c r="D360" s="12"/>
      <c r="E360" s="12"/>
      <c r="F360" s="12"/>
      <c r="G360" s="12"/>
      <c r="H360" s="12"/>
      <c r="I360" s="12"/>
      <c r="J360" s="12"/>
      <c r="K360" s="12"/>
      <c r="L360" s="37"/>
      <c r="M360" s="37"/>
      <c r="N360" s="37"/>
      <c r="O360" s="37"/>
      <c r="P360" s="37"/>
      <c r="Q360" s="37"/>
      <c r="R360" s="37"/>
      <c r="S360" s="37"/>
      <c r="T360" s="12"/>
      <c r="U360" s="12"/>
      <c r="V360" s="12"/>
      <c r="W360" s="9"/>
      <c r="X360" s="9"/>
    </row>
    <row r="361" spans="2:24" hidden="1">
      <c r="B361" s="12"/>
      <c r="C361" s="12"/>
      <c r="D361" s="12"/>
      <c r="E361" s="12"/>
      <c r="F361" s="12"/>
      <c r="G361" s="12"/>
      <c r="H361" s="12"/>
      <c r="I361" s="12"/>
      <c r="J361" s="12"/>
      <c r="K361" s="12"/>
      <c r="L361" s="37"/>
      <c r="M361" s="37"/>
      <c r="N361" s="37"/>
      <c r="O361" s="37"/>
      <c r="P361" s="37"/>
      <c r="Q361" s="37"/>
      <c r="R361" s="37"/>
      <c r="S361" s="37"/>
      <c r="T361" s="12"/>
      <c r="U361" s="12"/>
      <c r="V361" s="12"/>
      <c r="W361" s="9"/>
      <c r="X361" s="9"/>
    </row>
    <row r="362" spans="2:24" hidden="1">
      <c r="B362" s="12"/>
      <c r="C362" s="12"/>
      <c r="D362" s="12"/>
      <c r="E362" s="12"/>
      <c r="F362" s="12"/>
      <c r="G362" s="12"/>
      <c r="H362" s="12"/>
      <c r="I362" s="12"/>
      <c r="J362" s="12"/>
      <c r="K362" s="12"/>
      <c r="L362" s="37"/>
      <c r="M362" s="37"/>
      <c r="N362" s="37"/>
      <c r="O362" s="37"/>
      <c r="P362" s="37"/>
      <c r="Q362" s="37"/>
      <c r="R362" s="37"/>
      <c r="S362" s="37"/>
      <c r="T362" s="12"/>
      <c r="U362" s="12"/>
      <c r="V362" s="12"/>
      <c r="W362" s="9"/>
      <c r="X362" s="9"/>
    </row>
    <row r="363" spans="2:24" hidden="1">
      <c r="B363" s="12"/>
      <c r="C363" s="12"/>
      <c r="D363" s="12"/>
      <c r="E363" s="12"/>
      <c r="F363" s="12"/>
      <c r="G363" s="12"/>
      <c r="H363" s="12"/>
      <c r="I363" s="12"/>
      <c r="J363" s="12"/>
      <c r="K363" s="12"/>
      <c r="L363" s="37"/>
      <c r="M363" s="37"/>
      <c r="N363" s="37"/>
      <c r="O363" s="37"/>
      <c r="P363" s="37"/>
      <c r="Q363" s="37"/>
      <c r="R363" s="37"/>
      <c r="S363" s="37"/>
      <c r="T363" s="12"/>
      <c r="U363" s="12"/>
      <c r="V363" s="12"/>
      <c r="W363" s="9"/>
      <c r="X363" s="9"/>
    </row>
    <row r="364" spans="2:24" hidden="1">
      <c r="B364" s="12"/>
      <c r="C364" s="12"/>
      <c r="D364" s="12"/>
      <c r="E364" s="12"/>
      <c r="F364" s="12"/>
      <c r="G364" s="12"/>
      <c r="H364" s="12"/>
      <c r="I364" s="12"/>
      <c r="J364" s="12"/>
      <c r="K364" s="12"/>
      <c r="L364" s="37"/>
      <c r="M364" s="37"/>
      <c r="N364" s="37"/>
      <c r="O364" s="37"/>
      <c r="P364" s="37"/>
      <c r="Q364" s="37"/>
      <c r="R364" s="37"/>
      <c r="S364" s="37"/>
      <c r="T364" s="12"/>
      <c r="U364" s="12"/>
      <c r="V364" s="12"/>
      <c r="W364" s="9"/>
      <c r="X364" s="9"/>
    </row>
    <row r="365" spans="2:24" hidden="1">
      <c r="B365" s="12"/>
      <c r="C365" s="12"/>
      <c r="D365" s="12"/>
      <c r="E365" s="12"/>
      <c r="F365" s="12"/>
      <c r="G365" s="12"/>
      <c r="H365" s="12"/>
      <c r="I365" s="12"/>
      <c r="J365" s="12"/>
      <c r="K365" s="12"/>
      <c r="L365" s="37"/>
      <c r="M365" s="37"/>
      <c r="N365" s="37"/>
      <c r="O365" s="37"/>
      <c r="P365" s="37"/>
      <c r="Q365" s="37"/>
      <c r="R365" s="37"/>
      <c r="S365" s="37"/>
      <c r="T365" s="12"/>
      <c r="U365" s="12"/>
      <c r="V365" s="12"/>
      <c r="W365" s="9"/>
      <c r="X365" s="9"/>
    </row>
    <row r="366" spans="2:24" hidden="1">
      <c r="B366" s="12"/>
      <c r="C366" s="12"/>
      <c r="D366" s="12"/>
      <c r="E366" s="12"/>
      <c r="F366" s="12"/>
      <c r="G366" s="12"/>
      <c r="H366" s="12"/>
      <c r="I366" s="12"/>
      <c r="J366" s="12"/>
      <c r="K366" s="12"/>
      <c r="L366" s="37"/>
      <c r="M366" s="37"/>
      <c r="N366" s="37"/>
      <c r="O366" s="37"/>
      <c r="P366" s="37"/>
      <c r="Q366" s="37"/>
      <c r="R366" s="37"/>
      <c r="S366" s="37"/>
      <c r="T366" s="12"/>
      <c r="U366" s="12"/>
      <c r="V366" s="12"/>
      <c r="W366" s="9"/>
      <c r="X366" s="9"/>
    </row>
    <row r="367" spans="2:24" hidden="1">
      <c r="B367" s="12"/>
      <c r="C367" s="12"/>
      <c r="D367" s="12"/>
      <c r="E367" s="12"/>
      <c r="F367" s="12"/>
      <c r="G367" s="12"/>
      <c r="H367" s="12"/>
      <c r="I367" s="12"/>
      <c r="J367" s="12"/>
      <c r="K367" s="12"/>
      <c r="L367" s="37"/>
      <c r="M367" s="37"/>
      <c r="N367" s="37"/>
      <c r="O367" s="37"/>
      <c r="P367" s="37"/>
      <c r="Q367" s="37"/>
      <c r="R367" s="37"/>
      <c r="S367" s="37"/>
      <c r="T367" s="12"/>
      <c r="U367" s="12"/>
      <c r="V367" s="12"/>
      <c r="W367" s="9"/>
      <c r="X367" s="9"/>
    </row>
    <row r="368" spans="2:24" hidden="1">
      <c r="B368" s="12"/>
      <c r="C368" s="12"/>
      <c r="D368" s="12"/>
      <c r="E368" s="12"/>
      <c r="F368" s="12"/>
      <c r="G368" s="12"/>
      <c r="H368" s="12"/>
      <c r="I368" s="12"/>
      <c r="J368" s="12"/>
      <c r="K368" s="12"/>
      <c r="L368" s="37"/>
      <c r="M368" s="37"/>
      <c r="N368" s="37"/>
      <c r="O368" s="37"/>
      <c r="P368" s="37"/>
      <c r="Q368" s="37"/>
      <c r="R368" s="37"/>
      <c r="S368" s="37"/>
      <c r="T368" s="12"/>
      <c r="U368" s="12"/>
      <c r="V368" s="12"/>
      <c r="W368" s="9"/>
      <c r="X368" s="9"/>
    </row>
    <row r="369" spans="2:24" hidden="1">
      <c r="B369" s="12"/>
      <c r="C369" s="12"/>
      <c r="D369" s="12"/>
      <c r="E369" s="12"/>
      <c r="F369" s="12"/>
      <c r="G369" s="12"/>
      <c r="H369" s="12"/>
      <c r="I369" s="12"/>
      <c r="J369" s="12"/>
      <c r="K369" s="12"/>
      <c r="L369" s="37"/>
      <c r="M369" s="37"/>
      <c r="N369" s="37"/>
      <c r="O369" s="37"/>
      <c r="P369" s="37"/>
      <c r="Q369" s="37"/>
      <c r="R369" s="37"/>
      <c r="S369" s="37"/>
      <c r="T369" s="12"/>
      <c r="U369" s="12"/>
      <c r="V369" s="12"/>
      <c r="W369" s="9"/>
      <c r="X369" s="9"/>
    </row>
    <row r="370" spans="2:24" hidden="1">
      <c r="B370" s="12"/>
      <c r="C370" s="12"/>
      <c r="D370" s="12"/>
      <c r="E370" s="12"/>
      <c r="F370" s="12"/>
      <c r="G370" s="12"/>
      <c r="H370" s="12"/>
      <c r="I370" s="12"/>
      <c r="J370" s="12"/>
      <c r="K370" s="12"/>
      <c r="L370" s="37"/>
      <c r="M370" s="37"/>
      <c r="N370" s="37"/>
      <c r="O370" s="37"/>
      <c r="P370" s="37"/>
      <c r="Q370" s="37"/>
      <c r="R370" s="37"/>
      <c r="S370" s="37"/>
      <c r="T370" s="12"/>
      <c r="U370" s="12"/>
      <c r="V370" s="12"/>
      <c r="W370" s="9"/>
      <c r="X370" s="9"/>
    </row>
    <row r="371" spans="2:24" hidden="1">
      <c r="B371" s="12"/>
      <c r="C371" s="12"/>
      <c r="D371" s="12"/>
      <c r="E371" s="12"/>
      <c r="F371" s="12"/>
      <c r="G371" s="12"/>
      <c r="H371" s="12"/>
      <c r="I371" s="12"/>
      <c r="J371" s="12"/>
      <c r="K371" s="12"/>
      <c r="L371" s="37"/>
      <c r="M371" s="37"/>
      <c r="N371" s="37"/>
      <c r="O371" s="37"/>
      <c r="P371" s="37"/>
      <c r="Q371" s="37"/>
      <c r="R371" s="37"/>
      <c r="S371" s="37"/>
      <c r="T371" s="12"/>
      <c r="U371" s="12"/>
      <c r="V371" s="12"/>
      <c r="W371" s="9"/>
      <c r="X371" s="9"/>
    </row>
    <row r="372" spans="2:24" hidden="1">
      <c r="B372" s="12"/>
      <c r="C372" s="12"/>
      <c r="D372" s="12"/>
      <c r="E372" s="12"/>
      <c r="F372" s="12"/>
      <c r="G372" s="12"/>
      <c r="H372" s="12"/>
      <c r="I372" s="12"/>
      <c r="J372" s="12"/>
      <c r="K372" s="12"/>
      <c r="L372" s="37"/>
      <c r="M372" s="37"/>
      <c r="N372" s="37"/>
      <c r="O372" s="37"/>
      <c r="P372" s="37"/>
      <c r="Q372" s="37"/>
      <c r="R372" s="37"/>
      <c r="S372" s="37"/>
      <c r="T372" s="12"/>
      <c r="U372" s="12"/>
      <c r="V372" s="12"/>
      <c r="W372" s="9"/>
      <c r="X372" s="9"/>
    </row>
    <row r="373" spans="2:24" hidden="1">
      <c r="B373" s="12"/>
      <c r="C373" s="12"/>
      <c r="D373" s="12"/>
      <c r="E373" s="12"/>
      <c r="F373" s="12"/>
      <c r="G373" s="12"/>
      <c r="H373" s="12"/>
      <c r="I373" s="12"/>
      <c r="J373" s="12"/>
      <c r="K373" s="12"/>
      <c r="L373" s="37"/>
      <c r="M373" s="37"/>
      <c r="N373" s="37"/>
      <c r="O373" s="37"/>
      <c r="P373" s="37"/>
      <c r="Q373" s="37"/>
      <c r="R373" s="37"/>
      <c r="S373" s="37"/>
      <c r="T373" s="12"/>
      <c r="U373" s="12"/>
      <c r="V373" s="12"/>
      <c r="W373" s="9"/>
      <c r="X373" s="9"/>
    </row>
    <row r="374" spans="2:24" hidden="1">
      <c r="B374" s="12"/>
      <c r="C374" s="12"/>
      <c r="D374" s="12"/>
      <c r="E374" s="12"/>
      <c r="F374" s="12"/>
      <c r="G374" s="12"/>
      <c r="H374" s="12"/>
      <c r="I374" s="12"/>
      <c r="J374" s="12"/>
      <c r="K374" s="12"/>
      <c r="L374" s="37"/>
      <c r="M374" s="37"/>
      <c r="N374" s="37"/>
      <c r="O374" s="37"/>
      <c r="P374" s="37"/>
      <c r="Q374" s="37"/>
      <c r="R374" s="37"/>
      <c r="S374" s="37"/>
      <c r="T374" s="12"/>
      <c r="U374" s="12"/>
      <c r="V374" s="12"/>
      <c r="W374" s="9"/>
      <c r="X374" s="9"/>
    </row>
    <row r="375" spans="2:24" hidden="1">
      <c r="B375" s="12"/>
      <c r="C375" s="12"/>
      <c r="D375" s="12"/>
      <c r="E375" s="12"/>
      <c r="F375" s="12"/>
      <c r="G375" s="12"/>
      <c r="H375" s="12"/>
      <c r="I375" s="12"/>
      <c r="J375" s="12"/>
      <c r="K375" s="12"/>
      <c r="L375" s="37"/>
      <c r="M375" s="37"/>
      <c r="N375" s="37"/>
      <c r="O375" s="37"/>
      <c r="P375" s="37"/>
      <c r="Q375" s="37"/>
      <c r="R375" s="37"/>
      <c r="S375" s="37"/>
      <c r="T375" s="12"/>
      <c r="U375" s="12"/>
      <c r="V375" s="12"/>
      <c r="W375" s="9"/>
      <c r="X375" s="9"/>
    </row>
    <row r="376" spans="2:24" hidden="1">
      <c r="B376" s="12"/>
      <c r="C376" s="12"/>
      <c r="D376" s="12"/>
      <c r="E376" s="12"/>
      <c r="F376" s="12"/>
      <c r="G376" s="12"/>
      <c r="H376" s="12"/>
      <c r="I376" s="12"/>
      <c r="J376" s="12"/>
      <c r="K376" s="12"/>
      <c r="L376" s="37"/>
      <c r="M376" s="37"/>
      <c r="N376" s="37"/>
      <c r="O376" s="37"/>
      <c r="P376" s="37"/>
      <c r="Q376" s="37"/>
      <c r="R376" s="37"/>
      <c r="S376" s="37"/>
      <c r="T376" s="12"/>
      <c r="U376" s="12"/>
      <c r="V376" s="12"/>
      <c r="W376" s="9"/>
      <c r="X376" s="9"/>
    </row>
    <row r="377" spans="2:24" hidden="1">
      <c r="B377" s="12"/>
      <c r="C377" s="12"/>
      <c r="D377" s="12"/>
      <c r="E377" s="12"/>
      <c r="F377" s="12"/>
      <c r="G377" s="12"/>
      <c r="H377" s="12"/>
      <c r="I377" s="12"/>
      <c r="J377" s="12"/>
      <c r="K377" s="12"/>
      <c r="L377" s="37"/>
      <c r="M377" s="37"/>
      <c r="N377" s="37"/>
      <c r="O377" s="37"/>
      <c r="P377" s="37"/>
      <c r="Q377" s="37"/>
      <c r="R377" s="37"/>
      <c r="S377" s="37"/>
      <c r="T377" s="12"/>
      <c r="U377" s="12"/>
      <c r="V377" s="12"/>
      <c r="W377" s="9"/>
      <c r="X377" s="9"/>
    </row>
    <row r="378" spans="2:24" hidden="1">
      <c r="B378" s="12"/>
      <c r="C378" s="12"/>
      <c r="D378" s="12"/>
      <c r="E378" s="12"/>
      <c r="F378" s="12"/>
      <c r="G378" s="12"/>
      <c r="H378" s="12"/>
      <c r="I378" s="12"/>
      <c r="J378" s="12"/>
      <c r="K378" s="12"/>
      <c r="L378" s="37"/>
      <c r="M378" s="37"/>
      <c r="N378" s="37"/>
      <c r="O378" s="37"/>
      <c r="P378" s="37"/>
      <c r="Q378" s="37"/>
      <c r="R378" s="37"/>
      <c r="S378" s="37"/>
      <c r="T378" s="12"/>
      <c r="U378" s="12"/>
      <c r="V378" s="12"/>
      <c r="W378" s="9"/>
      <c r="X378" s="9"/>
    </row>
    <row r="379" spans="2:24" hidden="1">
      <c r="B379" s="12"/>
      <c r="C379" s="12"/>
      <c r="D379" s="12"/>
      <c r="E379" s="12"/>
      <c r="F379" s="12"/>
      <c r="G379" s="12"/>
      <c r="H379" s="12"/>
      <c r="I379" s="12"/>
      <c r="J379" s="12"/>
      <c r="K379" s="12"/>
      <c r="L379" s="37"/>
      <c r="M379" s="37"/>
      <c r="N379" s="37"/>
      <c r="O379" s="37"/>
      <c r="P379" s="37"/>
      <c r="Q379" s="37"/>
      <c r="R379" s="37"/>
      <c r="S379" s="37"/>
      <c r="T379" s="12"/>
      <c r="U379" s="12"/>
      <c r="V379" s="12"/>
      <c r="W379" s="9"/>
      <c r="X379" s="9"/>
    </row>
    <row r="380" spans="2:24" hidden="1">
      <c r="B380" s="12"/>
      <c r="C380" s="12"/>
      <c r="D380" s="12"/>
      <c r="E380" s="12"/>
      <c r="F380" s="12"/>
      <c r="G380" s="12"/>
      <c r="H380" s="12"/>
      <c r="I380" s="12"/>
      <c r="J380" s="12"/>
      <c r="K380" s="12"/>
      <c r="L380" s="37"/>
      <c r="M380" s="37"/>
      <c r="N380" s="37"/>
      <c r="O380" s="37"/>
      <c r="P380" s="37"/>
      <c r="Q380" s="37"/>
      <c r="R380" s="37"/>
      <c r="S380" s="37"/>
      <c r="T380" s="12"/>
      <c r="U380" s="12"/>
      <c r="V380" s="12"/>
      <c r="W380" s="9"/>
      <c r="X380" s="9"/>
    </row>
    <row r="381" spans="2:24" hidden="1">
      <c r="B381" s="12"/>
      <c r="C381" s="12"/>
      <c r="D381" s="12"/>
      <c r="E381" s="12"/>
      <c r="F381" s="12"/>
      <c r="G381" s="12"/>
      <c r="H381" s="12"/>
      <c r="I381" s="12"/>
      <c r="J381" s="12"/>
      <c r="K381" s="12"/>
      <c r="L381" s="37"/>
      <c r="M381" s="37"/>
      <c r="N381" s="37"/>
      <c r="O381" s="37"/>
      <c r="P381" s="37"/>
      <c r="Q381" s="37"/>
      <c r="R381" s="37"/>
      <c r="S381" s="37"/>
      <c r="T381" s="12"/>
      <c r="U381" s="12"/>
      <c r="V381" s="12"/>
      <c r="W381" s="9"/>
      <c r="X381" s="9"/>
    </row>
    <row r="382" spans="2:24" hidden="1">
      <c r="B382" s="12"/>
      <c r="C382" s="12"/>
      <c r="D382" s="12"/>
      <c r="E382" s="12"/>
      <c r="F382" s="12"/>
      <c r="G382" s="12"/>
      <c r="H382" s="12"/>
      <c r="I382" s="12"/>
      <c r="J382" s="12"/>
      <c r="K382" s="12"/>
      <c r="L382" s="37"/>
      <c r="M382" s="37"/>
      <c r="N382" s="37"/>
      <c r="O382" s="37"/>
      <c r="P382" s="37"/>
      <c r="Q382" s="37"/>
      <c r="R382" s="37"/>
      <c r="S382" s="37"/>
      <c r="T382" s="12"/>
      <c r="U382" s="12"/>
      <c r="V382" s="12"/>
      <c r="W382" s="9"/>
      <c r="X382" s="9"/>
    </row>
    <row r="383" spans="2:24" hidden="1">
      <c r="B383" s="12"/>
      <c r="C383" s="12"/>
      <c r="D383" s="12"/>
      <c r="E383" s="12"/>
      <c r="F383" s="12"/>
      <c r="G383" s="12"/>
      <c r="H383" s="12"/>
      <c r="I383" s="12"/>
      <c r="J383" s="12"/>
      <c r="K383" s="12"/>
      <c r="L383" s="37"/>
      <c r="M383" s="37"/>
      <c r="N383" s="37"/>
      <c r="O383" s="37"/>
      <c r="P383" s="37"/>
      <c r="Q383" s="37"/>
      <c r="R383" s="37"/>
      <c r="S383" s="37"/>
      <c r="T383" s="12"/>
      <c r="U383" s="12"/>
      <c r="V383" s="12"/>
      <c r="W383" s="9"/>
      <c r="X383" s="9"/>
    </row>
    <row r="384" spans="2:24" hidden="1">
      <c r="B384" s="12"/>
      <c r="C384" s="12"/>
      <c r="D384" s="12"/>
      <c r="E384" s="12"/>
      <c r="F384" s="12"/>
      <c r="G384" s="12"/>
      <c r="H384" s="12"/>
      <c r="I384" s="12"/>
      <c r="J384" s="12"/>
      <c r="K384" s="12"/>
      <c r="L384" s="37"/>
      <c r="M384" s="37"/>
      <c r="N384" s="37"/>
      <c r="O384" s="37"/>
      <c r="P384" s="37"/>
      <c r="Q384" s="37"/>
      <c r="R384" s="37"/>
      <c r="S384" s="37"/>
      <c r="T384" s="12"/>
      <c r="U384" s="12"/>
      <c r="V384" s="12"/>
      <c r="W384" s="9"/>
      <c r="X384" s="9"/>
    </row>
    <row r="385" spans="2:24" hidden="1">
      <c r="B385" s="12"/>
      <c r="C385" s="12"/>
      <c r="D385" s="12"/>
      <c r="E385" s="12"/>
      <c r="F385" s="12"/>
      <c r="G385" s="12"/>
      <c r="H385" s="12"/>
      <c r="I385" s="12"/>
      <c r="J385" s="12"/>
      <c r="K385" s="12"/>
      <c r="L385" s="37"/>
      <c r="M385" s="37"/>
      <c r="N385" s="37"/>
      <c r="O385" s="37"/>
      <c r="P385" s="37"/>
      <c r="Q385" s="37"/>
      <c r="R385" s="37"/>
      <c r="S385" s="37"/>
      <c r="T385" s="12"/>
      <c r="U385" s="12"/>
      <c r="V385" s="12"/>
      <c r="W385" s="9"/>
      <c r="X385" s="9"/>
    </row>
    <row r="386" spans="2:24" hidden="1">
      <c r="B386" s="12"/>
      <c r="C386" s="12"/>
      <c r="D386" s="12"/>
      <c r="E386" s="12"/>
      <c r="F386" s="12"/>
      <c r="G386" s="12"/>
      <c r="H386" s="12"/>
      <c r="I386" s="12"/>
      <c r="J386" s="12"/>
      <c r="K386" s="12"/>
      <c r="L386" s="37"/>
      <c r="M386" s="37"/>
      <c r="N386" s="37"/>
      <c r="O386" s="37"/>
      <c r="P386" s="37"/>
      <c r="Q386" s="37"/>
      <c r="R386" s="37"/>
      <c r="S386" s="37"/>
      <c r="T386" s="12"/>
      <c r="U386" s="12"/>
      <c r="V386" s="12"/>
      <c r="W386" s="9"/>
      <c r="X386" s="9"/>
    </row>
    <row r="387" spans="2:24" hidden="1">
      <c r="B387" s="12"/>
      <c r="C387" s="12"/>
      <c r="D387" s="12"/>
      <c r="E387" s="12"/>
      <c r="F387" s="12"/>
      <c r="G387" s="12"/>
      <c r="H387" s="12"/>
      <c r="I387" s="12"/>
      <c r="J387" s="12"/>
      <c r="K387" s="12"/>
      <c r="L387" s="37"/>
      <c r="M387" s="37"/>
      <c r="N387" s="37"/>
      <c r="O387" s="37"/>
      <c r="P387" s="37"/>
      <c r="Q387" s="37"/>
      <c r="R387" s="37"/>
      <c r="S387" s="37"/>
      <c r="T387" s="12"/>
      <c r="U387" s="12"/>
      <c r="V387" s="12"/>
      <c r="W387" s="9"/>
      <c r="X387" s="9"/>
    </row>
    <row r="388" spans="2:24" hidden="1">
      <c r="B388" s="12"/>
      <c r="C388" s="12"/>
      <c r="D388" s="12"/>
      <c r="E388" s="12"/>
      <c r="F388" s="12"/>
      <c r="G388" s="12"/>
      <c r="H388" s="12"/>
      <c r="I388" s="12"/>
      <c r="J388" s="12"/>
      <c r="K388" s="12"/>
      <c r="L388" s="37"/>
      <c r="M388" s="37"/>
      <c r="N388" s="37"/>
      <c r="O388" s="37"/>
      <c r="P388" s="37"/>
      <c r="Q388" s="37"/>
      <c r="R388" s="37"/>
      <c r="S388" s="37"/>
      <c r="T388" s="12"/>
      <c r="U388" s="12"/>
      <c r="V388" s="12"/>
      <c r="W388" s="9"/>
      <c r="X388" s="9"/>
    </row>
    <row r="389" spans="2:24" hidden="1">
      <c r="B389" s="12"/>
      <c r="C389" s="12"/>
      <c r="D389" s="12"/>
      <c r="E389" s="12"/>
      <c r="F389" s="12"/>
      <c r="G389" s="12"/>
      <c r="H389" s="12"/>
      <c r="I389" s="12"/>
      <c r="J389" s="12"/>
      <c r="K389" s="12"/>
      <c r="L389" s="37"/>
      <c r="M389" s="37"/>
      <c r="N389" s="37"/>
      <c r="O389" s="37"/>
      <c r="P389" s="37"/>
      <c r="Q389" s="37"/>
      <c r="R389" s="37"/>
      <c r="S389" s="37"/>
      <c r="T389" s="12"/>
      <c r="U389" s="12"/>
      <c r="V389" s="12"/>
      <c r="W389" s="9"/>
      <c r="X389" s="9"/>
    </row>
    <row r="390" spans="2:24" hidden="1">
      <c r="B390" s="12"/>
      <c r="C390" s="12"/>
      <c r="D390" s="12"/>
      <c r="E390" s="12"/>
      <c r="F390" s="12"/>
      <c r="G390" s="12"/>
      <c r="H390" s="12"/>
      <c r="I390" s="12"/>
      <c r="J390" s="12"/>
      <c r="K390" s="12"/>
      <c r="L390" s="37"/>
      <c r="M390" s="37"/>
      <c r="N390" s="37"/>
      <c r="O390" s="37"/>
      <c r="P390" s="37"/>
      <c r="Q390" s="37"/>
      <c r="R390" s="37"/>
      <c r="S390" s="37"/>
      <c r="T390" s="12"/>
      <c r="U390" s="12"/>
      <c r="V390" s="12"/>
      <c r="W390" s="9"/>
      <c r="X390" s="9"/>
    </row>
    <row r="391" spans="2:24" hidden="1">
      <c r="B391" s="12"/>
      <c r="C391" s="12"/>
      <c r="D391" s="12"/>
      <c r="E391" s="12"/>
      <c r="F391" s="12"/>
      <c r="G391" s="12"/>
      <c r="H391" s="12"/>
      <c r="I391" s="12"/>
      <c r="J391" s="12"/>
      <c r="K391" s="12"/>
      <c r="L391" s="37"/>
      <c r="M391" s="37"/>
      <c r="N391" s="37"/>
      <c r="O391" s="37"/>
      <c r="P391" s="37"/>
      <c r="Q391" s="37"/>
      <c r="R391" s="37"/>
      <c r="S391" s="37"/>
      <c r="T391" s="12"/>
      <c r="U391" s="12"/>
      <c r="V391" s="12"/>
      <c r="W391" s="9"/>
      <c r="X391" s="9"/>
    </row>
    <row r="392" spans="2:24" hidden="1">
      <c r="B392" s="12"/>
      <c r="C392" s="12"/>
      <c r="D392" s="12"/>
      <c r="E392" s="12"/>
      <c r="F392" s="12"/>
      <c r="G392" s="12"/>
      <c r="H392" s="12"/>
      <c r="I392" s="12"/>
      <c r="J392" s="12"/>
      <c r="K392" s="12"/>
      <c r="L392" s="37"/>
      <c r="M392" s="37"/>
      <c r="N392" s="37"/>
      <c r="O392" s="37"/>
      <c r="P392" s="37"/>
      <c r="Q392" s="37"/>
      <c r="R392" s="37"/>
      <c r="S392" s="37"/>
      <c r="T392" s="12"/>
      <c r="U392" s="12"/>
      <c r="V392" s="12"/>
      <c r="W392" s="9"/>
      <c r="X392" s="9"/>
    </row>
    <row r="393" spans="2:24" hidden="1">
      <c r="B393" s="12"/>
      <c r="C393" s="12"/>
      <c r="D393" s="12"/>
      <c r="E393" s="12"/>
      <c r="F393" s="12"/>
      <c r="G393" s="12"/>
      <c r="H393" s="12"/>
      <c r="I393" s="12"/>
      <c r="J393" s="12"/>
      <c r="K393" s="12"/>
      <c r="L393" s="37"/>
      <c r="M393" s="37"/>
      <c r="N393" s="37"/>
      <c r="O393" s="37"/>
      <c r="P393" s="37"/>
      <c r="Q393" s="37"/>
      <c r="R393" s="37"/>
      <c r="S393" s="37"/>
      <c r="T393" s="12"/>
      <c r="U393" s="12"/>
      <c r="V393" s="12"/>
      <c r="W393" s="9"/>
      <c r="X393" s="9"/>
    </row>
    <row r="394" spans="2:24" hidden="1">
      <c r="B394" s="12"/>
      <c r="C394" s="12"/>
      <c r="D394" s="12"/>
      <c r="E394" s="12"/>
      <c r="F394" s="12"/>
      <c r="G394" s="12"/>
      <c r="H394" s="12"/>
      <c r="I394" s="12"/>
      <c r="J394" s="12"/>
      <c r="K394" s="12"/>
      <c r="L394" s="37"/>
      <c r="M394" s="37"/>
      <c r="N394" s="37"/>
      <c r="O394" s="37"/>
      <c r="P394" s="37"/>
      <c r="Q394" s="37"/>
      <c r="R394" s="37"/>
      <c r="S394" s="37"/>
      <c r="T394" s="12"/>
      <c r="U394" s="12"/>
      <c r="V394" s="12"/>
      <c r="W394" s="9"/>
      <c r="X394" s="9"/>
    </row>
    <row r="395" spans="2:24" hidden="1">
      <c r="B395" s="12"/>
      <c r="C395" s="12"/>
      <c r="D395" s="12"/>
      <c r="E395" s="12"/>
      <c r="F395" s="12"/>
      <c r="G395" s="12"/>
      <c r="H395" s="12"/>
      <c r="I395" s="12"/>
      <c r="J395" s="12"/>
      <c r="K395" s="12"/>
      <c r="L395" s="37"/>
      <c r="M395" s="37"/>
      <c r="N395" s="37"/>
      <c r="O395" s="37"/>
      <c r="P395" s="37"/>
      <c r="Q395" s="37"/>
      <c r="R395" s="37"/>
      <c r="S395" s="37"/>
      <c r="T395" s="12"/>
      <c r="U395" s="12"/>
      <c r="V395" s="12"/>
      <c r="W395" s="9"/>
      <c r="X395" s="9"/>
    </row>
    <row r="396" spans="2:24" hidden="1">
      <c r="B396" s="12"/>
      <c r="C396" s="12"/>
      <c r="D396" s="12"/>
      <c r="E396" s="12"/>
      <c r="F396" s="12"/>
      <c r="G396" s="12"/>
      <c r="H396" s="12"/>
      <c r="I396" s="12"/>
      <c r="J396" s="12"/>
      <c r="K396" s="12"/>
      <c r="L396" s="37"/>
      <c r="M396" s="37"/>
      <c r="N396" s="37"/>
      <c r="O396" s="37"/>
      <c r="P396" s="37"/>
      <c r="Q396" s="37"/>
      <c r="R396" s="37"/>
      <c r="S396" s="37"/>
      <c r="T396" s="12"/>
      <c r="U396" s="12"/>
      <c r="V396" s="12"/>
      <c r="W396" s="9"/>
      <c r="X396" s="9"/>
    </row>
    <row r="397" spans="2:24" hidden="1">
      <c r="B397" s="12"/>
      <c r="C397" s="12"/>
      <c r="D397" s="12"/>
      <c r="E397" s="12"/>
      <c r="F397" s="12"/>
      <c r="G397" s="12"/>
      <c r="H397" s="12"/>
      <c r="I397" s="12"/>
      <c r="J397" s="12"/>
      <c r="K397" s="12"/>
      <c r="L397" s="37"/>
      <c r="M397" s="37"/>
      <c r="N397" s="37"/>
      <c r="O397" s="37"/>
      <c r="P397" s="37"/>
      <c r="Q397" s="37"/>
      <c r="R397" s="37"/>
      <c r="S397" s="37"/>
      <c r="T397" s="12"/>
      <c r="U397" s="12"/>
      <c r="V397" s="12"/>
      <c r="W397" s="9"/>
      <c r="X397" s="9"/>
    </row>
    <row r="398" spans="2:24" hidden="1">
      <c r="B398" s="12"/>
      <c r="C398" s="12"/>
      <c r="D398" s="12"/>
      <c r="E398" s="12"/>
      <c r="F398" s="12"/>
      <c r="G398" s="12"/>
      <c r="H398" s="12"/>
      <c r="I398" s="12"/>
      <c r="J398" s="12"/>
      <c r="K398" s="12"/>
      <c r="L398" s="37"/>
      <c r="M398" s="37"/>
      <c r="N398" s="37"/>
      <c r="O398" s="37"/>
      <c r="P398" s="37"/>
      <c r="Q398" s="37"/>
      <c r="R398" s="37"/>
      <c r="S398" s="37"/>
      <c r="T398" s="12"/>
      <c r="U398" s="12"/>
      <c r="V398" s="12"/>
      <c r="W398" s="9"/>
      <c r="X398" s="9"/>
    </row>
    <row r="399" spans="2:24" hidden="1">
      <c r="B399" s="12"/>
      <c r="C399" s="12"/>
      <c r="D399" s="12"/>
      <c r="E399" s="12"/>
      <c r="F399" s="12"/>
      <c r="G399" s="12"/>
      <c r="H399" s="12"/>
      <c r="I399" s="12"/>
      <c r="J399" s="12"/>
      <c r="K399" s="12"/>
      <c r="L399" s="37"/>
      <c r="M399" s="37"/>
      <c r="N399" s="37"/>
      <c r="O399" s="37"/>
      <c r="P399" s="37"/>
      <c r="Q399" s="37"/>
      <c r="R399" s="37"/>
      <c r="S399" s="37"/>
      <c r="T399" s="12"/>
      <c r="U399" s="12"/>
      <c r="V399" s="12"/>
      <c r="W399" s="9"/>
      <c r="X399" s="9"/>
    </row>
    <row r="400" spans="2:24" hidden="1">
      <c r="B400" s="12"/>
      <c r="C400" s="12"/>
      <c r="D400" s="12"/>
      <c r="E400" s="12"/>
      <c r="F400" s="12"/>
      <c r="G400" s="12"/>
      <c r="H400" s="12"/>
      <c r="I400" s="12"/>
      <c r="J400" s="12"/>
      <c r="K400" s="12"/>
      <c r="L400" s="37"/>
      <c r="M400" s="37"/>
      <c r="N400" s="37"/>
      <c r="O400" s="37"/>
      <c r="P400" s="37"/>
      <c r="Q400" s="37"/>
      <c r="R400" s="37"/>
      <c r="S400" s="37"/>
      <c r="T400" s="12"/>
      <c r="U400" s="12"/>
      <c r="V400" s="12"/>
      <c r="W400" s="9"/>
      <c r="X400" s="9"/>
    </row>
    <row r="401" spans="2:24" hidden="1">
      <c r="B401" s="12"/>
      <c r="C401" s="12"/>
      <c r="D401" s="12"/>
      <c r="E401" s="12"/>
      <c r="F401" s="12"/>
      <c r="G401" s="12"/>
      <c r="H401" s="12"/>
      <c r="I401" s="12"/>
      <c r="J401" s="12"/>
      <c r="K401" s="12"/>
      <c r="L401" s="37"/>
      <c r="M401" s="37"/>
      <c r="N401" s="37"/>
      <c r="O401" s="37"/>
      <c r="P401" s="37"/>
      <c r="Q401" s="37"/>
      <c r="R401" s="37"/>
      <c r="S401" s="37"/>
      <c r="T401" s="12"/>
      <c r="U401" s="12"/>
      <c r="V401" s="12"/>
      <c r="W401" s="9"/>
      <c r="X401" s="9"/>
    </row>
    <row r="402" spans="2:24" hidden="1">
      <c r="B402" s="12"/>
      <c r="C402" s="12"/>
      <c r="D402" s="12"/>
      <c r="E402" s="12"/>
      <c r="F402" s="12"/>
      <c r="G402" s="12"/>
      <c r="H402" s="12"/>
      <c r="I402" s="12"/>
      <c r="J402" s="12"/>
      <c r="K402" s="12"/>
      <c r="L402" s="37"/>
      <c r="M402" s="37"/>
      <c r="N402" s="37"/>
      <c r="O402" s="37"/>
      <c r="P402" s="37"/>
      <c r="Q402" s="37"/>
      <c r="R402" s="37"/>
      <c r="S402" s="37"/>
      <c r="T402" s="12"/>
      <c r="U402" s="12"/>
      <c r="V402" s="12"/>
      <c r="W402" s="9"/>
      <c r="X402" s="9"/>
    </row>
    <row r="403" spans="2:24" hidden="1">
      <c r="B403" s="12"/>
      <c r="C403" s="12"/>
      <c r="D403" s="12"/>
      <c r="E403" s="12"/>
      <c r="F403" s="12"/>
      <c r="G403" s="12"/>
      <c r="H403" s="12"/>
      <c r="I403" s="12"/>
      <c r="J403" s="12"/>
      <c r="K403" s="12"/>
      <c r="L403" s="37"/>
      <c r="M403" s="37"/>
      <c r="N403" s="37"/>
      <c r="O403" s="37"/>
      <c r="P403" s="37"/>
      <c r="Q403" s="37"/>
      <c r="R403" s="37"/>
      <c r="S403" s="37"/>
      <c r="T403" s="12"/>
      <c r="U403" s="12"/>
      <c r="V403" s="12"/>
      <c r="W403" s="9"/>
      <c r="X403" s="9"/>
    </row>
    <row r="404" spans="2:24" hidden="1">
      <c r="B404" s="12"/>
      <c r="C404" s="12"/>
      <c r="D404" s="12"/>
      <c r="E404" s="12"/>
      <c r="F404" s="12"/>
      <c r="G404" s="12"/>
      <c r="H404" s="12"/>
      <c r="I404" s="12"/>
      <c r="J404" s="12"/>
      <c r="K404" s="12"/>
      <c r="L404" s="37"/>
      <c r="M404" s="37"/>
      <c r="N404" s="37"/>
      <c r="O404" s="37"/>
      <c r="P404" s="37"/>
      <c r="Q404" s="37"/>
      <c r="R404" s="37"/>
      <c r="S404" s="37"/>
      <c r="T404" s="12"/>
      <c r="U404" s="12"/>
      <c r="V404" s="12"/>
      <c r="W404" s="9"/>
      <c r="X404" s="9"/>
    </row>
    <row r="405" spans="2:24" hidden="1">
      <c r="B405" s="12"/>
      <c r="C405" s="12"/>
      <c r="D405" s="12"/>
      <c r="E405" s="12"/>
      <c r="F405" s="12"/>
      <c r="G405" s="12"/>
      <c r="H405" s="12"/>
      <c r="I405" s="12"/>
      <c r="J405" s="12"/>
      <c r="K405" s="12"/>
      <c r="L405" s="37"/>
      <c r="M405" s="37"/>
      <c r="N405" s="37"/>
      <c r="O405" s="37"/>
      <c r="P405" s="37"/>
      <c r="Q405" s="37"/>
      <c r="R405" s="37"/>
      <c r="S405" s="37"/>
      <c r="T405" s="12"/>
      <c r="U405" s="12"/>
      <c r="V405" s="12"/>
      <c r="W405" s="9"/>
      <c r="X405" s="9"/>
    </row>
    <row r="406" spans="2:24" hidden="1">
      <c r="B406" s="12"/>
      <c r="C406" s="12"/>
      <c r="D406" s="12"/>
      <c r="E406" s="12"/>
      <c r="F406" s="12"/>
      <c r="G406" s="12"/>
      <c r="H406" s="12"/>
      <c r="I406" s="12"/>
      <c r="J406" s="12"/>
      <c r="K406" s="12"/>
      <c r="L406" s="37"/>
      <c r="M406" s="37"/>
      <c r="N406" s="37"/>
      <c r="O406" s="37"/>
      <c r="P406" s="37"/>
      <c r="Q406" s="37"/>
      <c r="R406" s="37"/>
      <c r="S406" s="37"/>
      <c r="T406" s="12"/>
      <c r="U406" s="12"/>
      <c r="V406" s="12"/>
      <c r="W406" s="9"/>
      <c r="X406" s="9"/>
    </row>
    <row r="407" spans="2:24" hidden="1">
      <c r="B407" s="12"/>
      <c r="C407" s="12"/>
      <c r="D407" s="12"/>
      <c r="E407" s="12"/>
      <c r="F407" s="12"/>
      <c r="G407" s="12"/>
      <c r="H407" s="12"/>
      <c r="I407" s="12"/>
      <c r="J407" s="12"/>
      <c r="K407" s="12"/>
      <c r="L407" s="37"/>
      <c r="M407" s="37"/>
      <c r="N407" s="37"/>
      <c r="O407" s="37"/>
      <c r="P407" s="37"/>
      <c r="Q407" s="37"/>
      <c r="R407" s="37"/>
      <c r="S407" s="37"/>
      <c r="T407" s="12"/>
      <c r="U407" s="12"/>
      <c r="V407" s="12"/>
      <c r="W407" s="9"/>
      <c r="X407" s="9"/>
    </row>
    <row r="408" spans="2:24" hidden="1">
      <c r="B408" s="12"/>
      <c r="C408" s="12"/>
      <c r="D408" s="12"/>
      <c r="E408" s="12"/>
      <c r="F408" s="12"/>
      <c r="G408" s="12"/>
      <c r="H408" s="12"/>
      <c r="I408" s="12"/>
      <c r="J408" s="12"/>
      <c r="K408" s="12"/>
      <c r="L408" s="37"/>
      <c r="M408" s="37"/>
      <c r="N408" s="37"/>
      <c r="O408" s="37"/>
      <c r="P408" s="37"/>
      <c r="Q408" s="37"/>
      <c r="R408" s="37"/>
      <c r="S408" s="37"/>
      <c r="T408" s="12"/>
      <c r="U408" s="12"/>
      <c r="V408" s="12"/>
      <c r="W408" s="9"/>
      <c r="X408" s="9"/>
    </row>
    <row r="409" spans="2:24" hidden="1">
      <c r="B409" s="12"/>
      <c r="C409" s="12"/>
      <c r="D409" s="12"/>
      <c r="E409" s="12"/>
      <c r="F409" s="12"/>
      <c r="G409" s="12"/>
      <c r="H409" s="12"/>
      <c r="I409" s="12"/>
      <c r="J409" s="12"/>
      <c r="K409" s="12"/>
      <c r="L409" s="37"/>
      <c r="M409" s="37"/>
      <c r="N409" s="37"/>
      <c r="O409" s="37"/>
      <c r="P409" s="37"/>
      <c r="Q409" s="37"/>
      <c r="R409" s="37"/>
      <c r="S409" s="37"/>
      <c r="T409" s="12"/>
      <c r="U409" s="12"/>
      <c r="V409" s="12"/>
      <c r="W409" s="9"/>
      <c r="X409" s="9"/>
    </row>
    <row r="410" spans="2:24" hidden="1">
      <c r="B410" s="12"/>
      <c r="C410" s="12"/>
      <c r="D410" s="12"/>
      <c r="E410" s="12"/>
      <c r="F410" s="12"/>
      <c r="G410" s="12"/>
      <c r="H410" s="12"/>
      <c r="I410" s="12"/>
      <c r="J410" s="12"/>
      <c r="K410" s="12"/>
      <c r="L410" s="37"/>
      <c r="M410" s="37"/>
      <c r="N410" s="37"/>
      <c r="O410" s="37"/>
      <c r="P410" s="37"/>
      <c r="Q410" s="37"/>
      <c r="R410" s="37"/>
      <c r="S410" s="37"/>
      <c r="T410" s="12"/>
      <c r="U410" s="12"/>
      <c r="V410" s="12"/>
      <c r="W410" s="9"/>
      <c r="X410" s="9"/>
    </row>
    <row r="411" spans="2:24" hidden="1">
      <c r="B411" s="12"/>
      <c r="C411" s="12"/>
      <c r="D411" s="12"/>
      <c r="E411" s="12"/>
      <c r="F411" s="12"/>
      <c r="G411" s="12"/>
      <c r="H411" s="12"/>
      <c r="I411" s="12"/>
      <c r="J411" s="12"/>
      <c r="K411" s="12"/>
      <c r="L411" s="37"/>
      <c r="M411" s="37"/>
      <c r="N411" s="37"/>
      <c r="O411" s="37"/>
      <c r="P411" s="37"/>
      <c r="Q411" s="37"/>
      <c r="R411" s="37"/>
      <c r="S411" s="37"/>
      <c r="T411" s="12"/>
      <c r="U411" s="12"/>
      <c r="V411" s="12"/>
      <c r="W411" s="9"/>
      <c r="X411" s="9"/>
    </row>
    <row r="412" spans="2:24" hidden="1">
      <c r="B412" s="12"/>
      <c r="C412" s="12"/>
      <c r="D412" s="12"/>
      <c r="E412" s="12"/>
      <c r="F412" s="12"/>
      <c r="G412" s="12"/>
      <c r="H412" s="12"/>
      <c r="I412" s="12"/>
      <c r="J412" s="12"/>
      <c r="K412" s="12"/>
      <c r="L412" s="37"/>
      <c r="M412" s="37"/>
      <c r="N412" s="37"/>
      <c r="O412" s="37"/>
      <c r="P412" s="37"/>
      <c r="Q412" s="37"/>
      <c r="R412" s="37"/>
      <c r="S412" s="37"/>
      <c r="T412" s="12"/>
      <c r="U412" s="12"/>
      <c r="V412" s="12"/>
      <c r="W412" s="9"/>
      <c r="X412" s="9"/>
    </row>
    <row r="413" spans="2:24" hidden="1">
      <c r="B413" s="12"/>
      <c r="C413" s="12"/>
      <c r="D413" s="12"/>
      <c r="E413" s="12"/>
      <c r="F413" s="12"/>
      <c r="G413" s="12"/>
      <c r="H413" s="12"/>
      <c r="I413" s="12"/>
      <c r="J413" s="12"/>
      <c r="K413" s="12"/>
      <c r="L413" s="37"/>
      <c r="M413" s="37"/>
      <c r="N413" s="37"/>
      <c r="O413" s="37"/>
      <c r="P413" s="37"/>
      <c r="Q413" s="37"/>
      <c r="R413" s="37"/>
      <c r="S413" s="37"/>
      <c r="T413" s="12"/>
      <c r="U413" s="12"/>
      <c r="V413" s="12"/>
      <c r="W413" s="9"/>
      <c r="X413" s="9"/>
    </row>
    <row r="414" spans="2:24" hidden="1">
      <c r="B414" s="12"/>
      <c r="C414" s="12"/>
      <c r="D414" s="12"/>
      <c r="E414" s="12"/>
      <c r="F414" s="12"/>
      <c r="G414" s="12"/>
      <c r="H414" s="12"/>
      <c r="I414" s="12"/>
      <c r="J414" s="12"/>
      <c r="K414" s="12"/>
      <c r="L414" s="37"/>
      <c r="M414" s="37"/>
      <c r="N414" s="37"/>
      <c r="O414" s="37"/>
      <c r="P414" s="37"/>
      <c r="Q414" s="37"/>
      <c r="R414" s="37"/>
      <c r="S414" s="37"/>
      <c r="T414" s="12"/>
      <c r="U414" s="12"/>
      <c r="V414" s="12"/>
      <c r="W414" s="9"/>
      <c r="X414" s="9"/>
    </row>
    <row r="415" spans="2:24" hidden="1">
      <c r="B415" s="12"/>
      <c r="C415" s="12"/>
      <c r="D415" s="12"/>
      <c r="E415" s="12"/>
      <c r="F415" s="12"/>
      <c r="G415" s="12"/>
      <c r="H415" s="12"/>
      <c r="I415" s="12"/>
      <c r="J415" s="12"/>
      <c r="K415" s="12"/>
      <c r="L415" s="37"/>
      <c r="M415" s="37"/>
      <c r="N415" s="37"/>
      <c r="O415" s="37"/>
      <c r="P415" s="37"/>
      <c r="Q415" s="37"/>
      <c r="R415" s="37"/>
      <c r="S415" s="37"/>
      <c r="T415" s="12"/>
      <c r="U415" s="12"/>
      <c r="V415" s="12"/>
      <c r="W415" s="9"/>
      <c r="X415" s="9"/>
    </row>
    <row r="416" spans="2:24" hidden="1">
      <c r="B416" s="12"/>
      <c r="C416" s="12"/>
      <c r="D416" s="12"/>
      <c r="E416" s="12"/>
      <c r="F416" s="12"/>
      <c r="G416" s="12"/>
      <c r="H416" s="12"/>
      <c r="I416" s="12"/>
      <c r="J416" s="12"/>
      <c r="K416" s="12"/>
      <c r="L416" s="37"/>
      <c r="M416" s="37"/>
      <c r="N416" s="37"/>
      <c r="O416" s="37"/>
      <c r="P416" s="37"/>
      <c r="Q416" s="37"/>
      <c r="R416" s="37"/>
      <c r="S416" s="37"/>
      <c r="T416" s="12"/>
      <c r="U416" s="12"/>
      <c r="V416" s="12"/>
      <c r="W416" s="9"/>
      <c r="X416" s="9"/>
    </row>
    <row r="417" spans="2:24" hidden="1">
      <c r="B417" s="12"/>
      <c r="C417" s="12"/>
      <c r="D417" s="12"/>
      <c r="E417" s="12"/>
      <c r="F417" s="12"/>
      <c r="G417" s="12"/>
      <c r="H417" s="12"/>
      <c r="I417" s="12"/>
      <c r="J417" s="12"/>
      <c r="K417" s="12"/>
      <c r="L417" s="37"/>
      <c r="M417" s="37"/>
      <c r="N417" s="37"/>
      <c r="O417" s="37"/>
      <c r="P417" s="37"/>
      <c r="Q417" s="37"/>
      <c r="R417" s="37"/>
      <c r="S417" s="37"/>
      <c r="T417" s="12"/>
      <c r="U417" s="12"/>
      <c r="V417" s="12"/>
      <c r="W417" s="9"/>
      <c r="X417" s="9"/>
    </row>
    <row r="418" spans="2:24" hidden="1">
      <c r="B418" s="12"/>
      <c r="C418" s="12"/>
      <c r="D418" s="12"/>
      <c r="E418" s="12"/>
      <c r="F418" s="12"/>
      <c r="G418" s="12"/>
      <c r="H418" s="12"/>
      <c r="I418" s="12"/>
      <c r="J418" s="12"/>
      <c r="K418" s="12"/>
      <c r="L418" s="37"/>
      <c r="M418" s="37"/>
      <c r="N418" s="37"/>
      <c r="O418" s="37"/>
      <c r="P418" s="37"/>
      <c r="Q418" s="37"/>
      <c r="R418" s="37"/>
      <c r="S418" s="37"/>
      <c r="T418" s="12"/>
      <c r="U418" s="12"/>
      <c r="V418" s="12"/>
      <c r="W418" s="9"/>
      <c r="X418" s="9"/>
    </row>
    <row r="419" spans="2:24" hidden="1">
      <c r="B419" s="12"/>
      <c r="C419" s="12"/>
      <c r="D419" s="12"/>
      <c r="E419" s="12"/>
      <c r="F419" s="12"/>
      <c r="G419" s="12"/>
      <c r="H419" s="12"/>
      <c r="I419" s="12"/>
      <c r="J419" s="12"/>
      <c r="K419" s="12"/>
      <c r="L419" s="37"/>
      <c r="M419" s="37"/>
      <c r="N419" s="37"/>
      <c r="O419" s="37"/>
      <c r="P419" s="37"/>
      <c r="Q419" s="37"/>
      <c r="R419" s="37"/>
      <c r="S419" s="37"/>
      <c r="T419" s="12"/>
      <c r="U419" s="12"/>
      <c r="V419" s="12"/>
      <c r="W419" s="9"/>
      <c r="X419" s="9"/>
    </row>
    <row r="420" spans="2:24" hidden="1">
      <c r="B420" s="12"/>
      <c r="C420" s="12"/>
      <c r="D420" s="12"/>
      <c r="E420" s="12"/>
      <c r="F420" s="12"/>
      <c r="G420" s="12"/>
      <c r="H420" s="12"/>
      <c r="I420" s="12"/>
      <c r="J420" s="12"/>
      <c r="K420" s="12"/>
      <c r="L420" s="37"/>
      <c r="M420" s="37"/>
      <c r="N420" s="37"/>
      <c r="O420" s="37"/>
      <c r="P420" s="37"/>
      <c r="Q420" s="37"/>
      <c r="R420" s="37"/>
      <c r="S420" s="37"/>
      <c r="T420" s="12"/>
      <c r="U420" s="12"/>
      <c r="V420" s="12"/>
      <c r="W420" s="9"/>
      <c r="X420" s="9"/>
    </row>
    <row r="421" spans="2:24" hidden="1">
      <c r="B421" s="12"/>
      <c r="C421" s="12"/>
      <c r="D421" s="12"/>
      <c r="E421" s="12"/>
      <c r="F421" s="12"/>
      <c r="G421" s="12"/>
      <c r="H421" s="12"/>
      <c r="I421" s="12"/>
      <c r="J421" s="12"/>
      <c r="K421" s="12"/>
      <c r="L421" s="37"/>
      <c r="M421" s="37"/>
      <c r="N421" s="37"/>
      <c r="O421" s="37"/>
      <c r="P421" s="37"/>
      <c r="Q421" s="37"/>
      <c r="R421" s="37"/>
      <c r="S421" s="37"/>
      <c r="T421" s="12"/>
      <c r="U421" s="12"/>
      <c r="V421" s="12"/>
      <c r="W421" s="9"/>
      <c r="X421" s="9"/>
    </row>
    <row r="422" spans="2:24" hidden="1">
      <c r="B422" s="12"/>
      <c r="C422" s="12"/>
      <c r="D422" s="12"/>
      <c r="E422" s="12"/>
      <c r="F422" s="12"/>
      <c r="G422" s="12"/>
      <c r="H422" s="12"/>
      <c r="I422" s="12"/>
      <c r="J422" s="12"/>
      <c r="K422" s="12"/>
      <c r="L422" s="37"/>
      <c r="M422" s="37"/>
      <c r="N422" s="37"/>
      <c r="O422" s="37"/>
      <c r="P422" s="37"/>
      <c r="Q422" s="37"/>
      <c r="R422" s="37"/>
      <c r="S422" s="37"/>
      <c r="T422" s="12"/>
      <c r="U422" s="12"/>
      <c r="V422" s="12"/>
      <c r="W422" s="9"/>
      <c r="X422" s="9"/>
    </row>
    <row r="423" spans="2:24" hidden="1">
      <c r="B423" s="12"/>
      <c r="C423" s="12"/>
      <c r="D423" s="12"/>
      <c r="E423" s="12"/>
      <c r="F423" s="12"/>
      <c r="G423" s="12"/>
      <c r="H423" s="12"/>
      <c r="I423" s="12"/>
      <c r="J423" s="12"/>
      <c r="K423" s="12"/>
      <c r="L423" s="37"/>
      <c r="M423" s="37"/>
      <c r="N423" s="37"/>
      <c r="O423" s="37"/>
      <c r="P423" s="37"/>
      <c r="Q423" s="37"/>
      <c r="R423" s="37"/>
      <c r="S423" s="37"/>
      <c r="T423" s="12"/>
      <c r="U423" s="12"/>
      <c r="V423" s="12"/>
      <c r="W423" s="9"/>
      <c r="X423" s="9"/>
    </row>
    <row r="424" spans="2:24" hidden="1">
      <c r="B424" s="12"/>
      <c r="C424" s="12"/>
      <c r="D424" s="12"/>
      <c r="E424" s="12"/>
      <c r="F424" s="12"/>
      <c r="G424" s="12"/>
      <c r="H424" s="12"/>
      <c r="I424" s="12"/>
      <c r="J424" s="12"/>
      <c r="K424" s="12"/>
      <c r="L424" s="37"/>
      <c r="M424" s="37"/>
      <c r="N424" s="37"/>
      <c r="O424" s="37"/>
      <c r="P424" s="37"/>
      <c r="Q424" s="37"/>
      <c r="R424" s="37"/>
      <c r="S424" s="37"/>
      <c r="T424" s="12"/>
      <c r="U424" s="12"/>
      <c r="V424" s="12"/>
      <c r="W424" s="9"/>
      <c r="X424" s="9"/>
    </row>
    <row r="425" spans="2:24" hidden="1">
      <c r="B425" s="12"/>
      <c r="C425" s="12"/>
      <c r="D425" s="12"/>
      <c r="E425" s="12"/>
      <c r="F425" s="12"/>
      <c r="G425" s="12"/>
      <c r="H425" s="12"/>
      <c r="I425" s="12"/>
      <c r="J425" s="12"/>
      <c r="K425" s="12"/>
      <c r="L425" s="37"/>
      <c r="M425" s="37"/>
      <c r="N425" s="37"/>
      <c r="O425" s="37"/>
      <c r="P425" s="37"/>
      <c r="Q425" s="37"/>
      <c r="R425" s="37"/>
      <c r="S425" s="37"/>
      <c r="T425" s="12"/>
      <c r="U425" s="12"/>
      <c r="V425" s="12"/>
      <c r="W425" s="9"/>
      <c r="X425" s="9"/>
    </row>
    <row r="426" spans="2:24" hidden="1">
      <c r="B426" s="12"/>
      <c r="C426" s="12"/>
      <c r="D426" s="12"/>
      <c r="E426" s="12"/>
      <c r="F426" s="12"/>
      <c r="G426" s="12"/>
      <c r="H426" s="12"/>
      <c r="I426" s="12"/>
      <c r="J426" s="12"/>
      <c r="K426" s="12"/>
      <c r="L426" s="37"/>
      <c r="M426" s="37"/>
      <c r="N426" s="37"/>
      <c r="O426" s="37"/>
      <c r="P426" s="37"/>
      <c r="Q426" s="37"/>
      <c r="R426" s="37"/>
      <c r="S426" s="37"/>
      <c r="T426" s="12"/>
      <c r="U426" s="12"/>
      <c r="V426" s="12"/>
      <c r="W426" s="9"/>
      <c r="X426" s="9"/>
    </row>
    <row r="427" spans="2:24" hidden="1">
      <c r="B427" s="12"/>
      <c r="C427" s="12"/>
      <c r="D427" s="12"/>
      <c r="E427" s="12"/>
      <c r="F427" s="12"/>
      <c r="G427" s="12"/>
      <c r="H427" s="12"/>
      <c r="I427" s="12"/>
      <c r="J427" s="12"/>
      <c r="K427" s="12"/>
      <c r="L427" s="37"/>
      <c r="M427" s="37"/>
      <c r="N427" s="37"/>
      <c r="O427" s="37"/>
      <c r="P427" s="37"/>
      <c r="Q427" s="37"/>
      <c r="R427" s="37"/>
      <c r="S427" s="37"/>
      <c r="T427" s="12"/>
      <c r="U427" s="12"/>
      <c r="V427" s="12"/>
      <c r="W427" s="9"/>
      <c r="X427" s="9"/>
    </row>
    <row r="428" spans="2:24" hidden="1">
      <c r="B428" s="12"/>
      <c r="C428" s="12"/>
      <c r="D428" s="12"/>
      <c r="E428" s="12"/>
      <c r="F428" s="12"/>
      <c r="G428" s="12"/>
      <c r="H428" s="12"/>
      <c r="I428" s="12"/>
      <c r="J428" s="12"/>
      <c r="K428" s="12"/>
      <c r="L428" s="37"/>
      <c r="M428" s="37"/>
      <c r="N428" s="37"/>
      <c r="O428" s="37"/>
      <c r="P428" s="37"/>
      <c r="Q428" s="37"/>
      <c r="R428" s="37"/>
      <c r="S428" s="37"/>
      <c r="T428" s="12"/>
      <c r="U428" s="12"/>
      <c r="V428" s="12"/>
      <c r="W428" s="9"/>
      <c r="X428" s="9"/>
    </row>
    <row r="429" spans="2:24" hidden="1">
      <c r="B429" s="12"/>
      <c r="C429" s="12"/>
      <c r="D429" s="12"/>
      <c r="E429" s="12"/>
      <c r="F429" s="12"/>
      <c r="G429" s="12"/>
      <c r="H429" s="12"/>
      <c r="I429" s="12"/>
      <c r="J429" s="12"/>
      <c r="K429" s="12"/>
      <c r="L429" s="37"/>
      <c r="M429" s="37"/>
      <c r="N429" s="37"/>
      <c r="O429" s="37"/>
      <c r="P429" s="37"/>
      <c r="Q429" s="37"/>
      <c r="R429" s="37"/>
      <c r="S429" s="37"/>
      <c r="T429" s="12"/>
      <c r="U429" s="12"/>
      <c r="V429" s="12"/>
      <c r="W429" s="9"/>
      <c r="X429" s="9"/>
    </row>
    <row r="430" spans="2:24" hidden="1">
      <c r="B430" s="12"/>
      <c r="C430" s="12"/>
      <c r="D430" s="12"/>
      <c r="E430" s="12"/>
      <c r="F430" s="12"/>
      <c r="G430" s="12"/>
      <c r="H430" s="12"/>
      <c r="I430" s="12"/>
      <c r="J430" s="12"/>
      <c r="K430" s="12"/>
      <c r="L430" s="37"/>
      <c r="M430" s="37"/>
      <c r="N430" s="37"/>
      <c r="O430" s="37"/>
      <c r="P430" s="37"/>
      <c r="Q430" s="37"/>
      <c r="R430" s="37"/>
      <c r="S430" s="37"/>
      <c r="T430" s="12"/>
      <c r="U430" s="12"/>
      <c r="V430" s="12"/>
      <c r="W430" s="9"/>
      <c r="X430" s="9"/>
    </row>
    <row r="431" spans="2:24" hidden="1">
      <c r="B431" s="12"/>
      <c r="C431" s="12"/>
      <c r="D431" s="12"/>
      <c r="E431" s="12"/>
      <c r="F431" s="12"/>
      <c r="G431" s="12"/>
      <c r="H431" s="12"/>
      <c r="I431" s="12"/>
      <c r="J431" s="12"/>
      <c r="K431" s="12"/>
      <c r="L431" s="37"/>
      <c r="M431" s="37"/>
      <c r="N431" s="37"/>
      <c r="O431" s="37"/>
      <c r="P431" s="37"/>
      <c r="Q431" s="37"/>
      <c r="R431" s="37"/>
      <c r="S431" s="37"/>
      <c r="T431" s="12"/>
      <c r="U431" s="12"/>
      <c r="V431" s="12"/>
      <c r="W431" s="9"/>
      <c r="X431" s="9"/>
    </row>
    <row r="432" spans="2:24" hidden="1">
      <c r="B432" s="12"/>
      <c r="C432" s="12"/>
      <c r="D432" s="12"/>
      <c r="E432" s="12"/>
      <c r="F432" s="12"/>
      <c r="G432" s="12"/>
      <c r="H432" s="12"/>
      <c r="I432" s="12"/>
      <c r="J432" s="12"/>
      <c r="K432" s="12"/>
      <c r="L432" s="37"/>
      <c r="M432" s="37"/>
      <c r="N432" s="37"/>
      <c r="O432" s="37"/>
      <c r="P432" s="37"/>
      <c r="Q432" s="37"/>
      <c r="R432" s="37"/>
      <c r="S432" s="37"/>
      <c r="T432" s="12"/>
      <c r="U432" s="12"/>
      <c r="V432" s="12"/>
      <c r="W432" s="9"/>
      <c r="X432" s="9"/>
    </row>
    <row r="433" spans="2:24" hidden="1">
      <c r="B433" s="12"/>
      <c r="C433" s="12"/>
      <c r="D433" s="12"/>
      <c r="E433" s="12"/>
      <c r="F433" s="12"/>
      <c r="G433" s="12"/>
      <c r="H433" s="12"/>
      <c r="I433" s="12"/>
      <c r="J433" s="12"/>
      <c r="K433" s="12"/>
      <c r="L433" s="37"/>
      <c r="M433" s="37"/>
      <c r="N433" s="37"/>
      <c r="O433" s="37"/>
      <c r="P433" s="37"/>
      <c r="Q433" s="37"/>
      <c r="R433" s="37"/>
      <c r="S433" s="37"/>
      <c r="T433" s="12"/>
      <c r="U433" s="12"/>
      <c r="V433" s="12"/>
      <c r="W433" s="9"/>
      <c r="X433" s="9"/>
    </row>
    <row r="434" spans="2:24" hidden="1">
      <c r="B434" s="12"/>
      <c r="C434" s="12"/>
      <c r="D434" s="12"/>
      <c r="E434" s="12"/>
      <c r="F434" s="12"/>
      <c r="G434" s="12"/>
      <c r="H434" s="12"/>
      <c r="I434" s="12"/>
      <c r="J434" s="12"/>
      <c r="K434" s="12"/>
      <c r="L434" s="37"/>
      <c r="M434" s="37"/>
      <c r="N434" s="37"/>
      <c r="O434" s="37"/>
      <c r="P434" s="37"/>
      <c r="Q434" s="37"/>
      <c r="R434" s="37"/>
      <c r="S434" s="37"/>
      <c r="T434" s="12"/>
      <c r="U434" s="12"/>
      <c r="V434" s="12"/>
      <c r="W434" s="9"/>
      <c r="X434" s="9"/>
    </row>
    <row r="435" spans="2:24" hidden="1">
      <c r="B435" s="12"/>
      <c r="C435" s="12"/>
      <c r="D435" s="12"/>
      <c r="E435" s="12"/>
      <c r="F435" s="12"/>
      <c r="G435" s="12"/>
      <c r="H435" s="12"/>
      <c r="I435" s="12"/>
      <c r="J435" s="12"/>
      <c r="K435" s="12"/>
      <c r="L435" s="37"/>
      <c r="M435" s="37"/>
      <c r="N435" s="37"/>
      <c r="O435" s="37"/>
      <c r="P435" s="37"/>
      <c r="Q435" s="37"/>
      <c r="R435" s="37"/>
      <c r="S435" s="37"/>
      <c r="T435" s="12"/>
      <c r="U435" s="12"/>
      <c r="V435" s="12"/>
      <c r="W435" s="9"/>
      <c r="X435" s="9"/>
    </row>
    <row r="436" spans="2:24" hidden="1">
      <c r="B436" s="12"/>
      <c r="C436" s="12"/>
      <c r="D436" s="12"/>
      <c r="E436" s="12"/>
      <c r="F436" s="12"/>
      <c r="G436" s="12"/>
      <c r="H436" s="12"/>
      <c r="I436" s="12"/>
      <c r="J436" s="12"/>
      <c r="K436" s="12"/>
      <c r="L436" s="37"/>
      <c r="M436" s="37"/>
      <c r="N436" s="37"/>
      <c r="O436" s="37"/>
      <c r="P436" s="37"/>
      <c r="Q436" s="37"/>
      <c r="R436" s="37"/>
      <c r="S436" s="37"/>
      <c r="T436" s="12"/>
      <c r="U436" s="12"/>
      <c r="V436" s="12"/>
      <c r="W436" s="9"/>
      <c r="X436" s="9"/>
    </row>
    <row r="437" spans="2:24" hidden="1">
      <c r="B437" s="12"/>
      <c r="C437" s="12"/>
      <c r="D437" s="12"/>
      <c r="E437" s="12"/>
      <c r="F437" s="12"/>
      <c r="G437" s="12"/>
      <c r="H437" s="12"/>
      <c r="I437" s="12"/>
      <c r="J437" s="12"/>
      <c r="K437" s="12"/>
      <c r="L437" s="37"/>
      <c r="M437" s="37"/>
      <c r="N437" s="37"/>
      <c r="O437" s="37"/>
      <c r="P437" s="37"/>
      <c r="Q437" s="37"/>
      <c r="R437" s="37"/>
      <c r="S437" s="37"/>
      <c r="T437" s="12"/>
      <c r="U437" s="12"/>
      <c r="V437" s="12"/>
      <c r="W437" s="9"/>
      <c r="X437" s="9"/>
    </row>
    <row r="438" spans="2:24" hidden="1">
      <c r="B438" s="12"/>
      <c r="C438" s="12"/>
      <c r="D438" s="12"/>
      <c r="E438" s="12"/>
      <c r="F438" s="12"/>
      <c r="G438" s="12"/>
      <c r="H438" s="12"/>
      <c r="I438" s="12"/>
      <c r="J438" s="12"/>
      <c r="K438" s="12"/>
      <c r="L438" s="37"/>
      <c r="M438" s="37"/>
      <c r="N438" s="37"/>
      <c r="O438" s="37"/>
      <c r="P438" s="37"/>
      <c r="Q438" s="37"/>
      <c r="R438" s="37"/>
      <c r="S438" s="37"/>
      <c r="T438" s="12"/>
      <c r="U438" s="12"/>
      <c r="V438" s="12"/>
      <c r="W438" s="9"/>
      <c r="X438" s="9"/>
    </row>
    <row r="439" spans="2:24" hidden="1">
      <c r="B439" s="12"/>
      <c r="C439" s="12"/>
      <c r="D439" s="12"/>
      <c r="E439" s="12"/>
      <c r="F439" s="12"/>
      <c r="G439" s="12"/>
      <c r="H439" s="12"/>
      <c r="I439" s="12"/>
      <c r="J439" s="12"/>
      <c r="K439" s="12"/>
      <c r="L439" s="37"/>
      <c r="M439" s="37"/>
      <c r="N439" s="37"/>
      <c r="O439" s="37"/>
      <c r="P439" s="37"/>
      <c r="Q439" s="37"/>
      <c r="R439" s="37"/>
      <c r="S439" s="37"/>
      <c r="T439" s="12"/>
      <c r="U439" s="12"/>
      <c r="V439" s="12"/>
      <c r="W439" s="9"/>
      <c r="X439" s="9"/>
    </row>
    <row r="440" spans="2:24" hidden="1">
      <c r="B440" s="12"/>
      <c r="C440" s="12"/>
      <c r="D440" s="12"/>
      <c r="E440" s="12"/>
      <c r="F440" s="12"/>
      <c r="G440" s="12"/>
      <c r="H440" s="12"/>
      <c r="I440" s="12"/>
      <c r="J440" s="12"/>
      <c r="K440" s="12"/>
      <c r="L440" s="37"/>
      <c r="M440" s="37"/>
      <c r="N440" s="37"/>
      <c r="O440" s="37"/>
      <c r="P440" s="37"/>
      <c r="Q440" s="37"/>
      <c r="R440" s="37"/>
      <c r="S440" s="37"/>
      <c r="T440" s="12"/>
      <c r="U440" s="12"/>
      <c r="V440" s="12"/>
      <c r="W440" s="9"/>
      <c r="X440" s="9"/>
    </row>
    <row r="441" spans="2:24" hidden="1">
      <c r="B441" s="12"/>
      <c r="C441" s="12"/>
      <c r="D441" s="12"/>
      <c r="E441" s="12"/>
      <c r="F441" s="12"/>
      <c r="G441" s="12"/>
      <c r="H441" s="12"/>
      <c r="I441" s="12"/>
      <c r="J441" s="12"/>
      <c r="K441" s="12"/>
      <c r="L441" s="37"/>
      <c r="M441" s="37"/>
      <c r="N441" s="37"/>
      <c r="O441" s="37"/>
      <c r="P441" s="37"/>
      <c r="Q441" s="37"/>
      <c r="R441" s="37"/>
      <c r="S441" s="37"/>
      <c r="T441" s="12"/>
      <c r="U441" s="12"/>
      <c r="V441" s="12"/>
      <c r="W441" s="9"/>
      <c r="X441" s="9"/>
    </row>
    <row r="442" spans="2:24" hidden="1">
      <c r="B442" s="12"/>
      <c r="C442" s="12"/>
      <c r="D442" s="12"/>
      <c r="E442" s="12"/>
      <c r="F442" s="12"/>
      <c r="G442" s="12"/>
      <c r="H442" s="12"/>
      <c r="I442" s="12"/>
      <c r="J442" s="12"/>
      <c r="K442" s="12"/>
      <c r="L442" s="37"/>
      <c r="M442" s="37"/>
      <c r="N442" s="37"/>
      <c r="O442" s="37"/>
      <c r="P442" s="37"/>
      <c r="Q442" s="37"/>
      <c r="R442" s="37"/>
      <c r="S442" s="37"/>
      <c r="T442" s="12"/>
      <c r="U442" s="12"/>
      <c r="V442" s="12"/>
      <c r="W442" s="9"/>
      <c r="X442" s="9"/>
    </row>
    <row r="443" spans="2:24" hidden="1">
      <c r="B443" s="12"/>
      <c r="C443" s="12"/>
      <c r="D443" s="12"/>
      <c r="E443" s="12"/>
      <c r="F443" s="12"/>
      <c r="G443" s="12"/>
      <c r="H443" s="12"/>
      <c r="I443" s="12"/>
      <c r="J443" s="12"/>
      <c r="K443" s="12"/>
      <c r="L443" s="37"/>
      <c r="M443" s="37"/>
      <c r="N443" s="37"/>
      <c r="O443" s="37"/>
      <c r="P443" s="37"/>
      <c r="Q443" s="37"/>
      <c r="R443" s="37"/>
      <c r="S443" s="37"/>
      <c r="T443" s="12"/>
      <c r="U443" s="12"/>
      <c r="V443" s="12"/>
      <c r="W443" s="9"/>
      <c r="X443" s="9"/>
    </row>
    <row r="444" spans="2:24" hidden="1">
      <c r="B444" s="12"/>
      <c r="C444" s="12"/>
      <c r="D444" s="12"/>
      <c r="E444" s="12"/>
      <c r="F444" s="12"/>
      <c r="G444" s="12"/>
      <c r="H444" s="12"/>
      <c r="I444" s="12"/>
      <c r="J444" s="12"/>
      <c r="K444" s="12"/>
      <c r="L444" s="37"/>
      <c r="M444" s="37"/>
      <c r="N444" s="37"/>
      <c r="O444" s="37"/>
      <c r="P444" s="37"/>
      <c r="Q444" s="37"/>
      <c r="R444" s="37"/>
      <c r="S444" s="37"/>
      <c r="T444" s="12"/>
      <c r="U444" s="12"/>
      <c r="V444" s="12"/>
      <c r="W444" s="9"/>
      <c r="X444" s="9"/>
    </row>
    <row r="445" spans="2:24" hidden="1">
      <c r="B445" s="12"/>
      <c r="C445" s="12"/>
      <c r="D445" s="12"/>
      <c r="E445" s="12"/>
      <c r="F445" s="12"/>
      <c r="G445" s="12"/>
      <c r="H445" s="12"/>
      <c r="I445" s="12"/>
      <c r="J445" s="12"/>
      <c r="K445" s="12"/>
      <c r="L445" s="37"/>
      <c r="M445" s="37"/>
      <c r="N445" s="37"/>
      <c r="O445" s="37"/>
      <c r="P445" s="37"/>
      <c r="Q445" s="37"/>
      <c r="R445" s="37"/>
      <c r="S445" s="37"/>
      <c r="T445" s="12"/>
      <c r="U445" s="12"/>
      <c r="V445" s="12"/>
      <c r="W445" s="9"/>
      <c r="X445" s="9"/>
    </row>
    <row r="446" spans="2:24" hidden="1">
      <c r="B446" s="12"/>
      <c r="C446" s="12"/>
      <c r="D446" s="12"/>
      <c r="E446" s="12"/>
      <c r="F446" s="12"/>
      <c r="G446" s="12"/>
      <c r="H446" s="12"/>
      <c r="I446" s="12"/>
      <c r="J446" s="12"/>
      <c r="K446" s="12"/>
      <c r="L446" s="37"/>
      <c r="M446" s="37"/>
      <c r="N446" s="37"/>
      <c r="O446" s="37"/>
      <c r="P446" s="37"/>
      <c r="Q446" s="37"/>
      <c r="R446" s="37"/>
      <c r="S446" s="37"/>
      <c r="T446" s="12"/>
      <c r="U446" s="12"/>
      <c r="V446" s="12"/>
      <c r="W446" s="9"/>
      <c r="X446" s="9"/>
    </row>
    <row r="447" spans="2:24" hidden="1">
      <c r="B447" s="12"/>
      <c r="C447" s="12"/>
      <c r="D447" s="12"/>
      <c r="E447" s="12"/>
      <c r="F447" s="12"/>
      <c r="G447" s="12"/>
      <c r="H447" s="12"/>
      <c r="I447" s="12"/>
      <c r="J447" s="12"/>
      <c r="K447" s="12"/>
      <c r="L447" s="37"/>
      <c r="M447" s="37"/>
      <c r="N447" s="37"/>
      <c r="O447" s="37"/>
      <c r="P447" s="37"/>
      <c r="Q447" s="37"/>
      <c r="R447" s="37"/>
      <c r="S447" s="37"/>
      <c r="T447" s="12"/>
      <c r="U447" s="12"/>
      <c r="V447" s="12"/>
      <c r="W447" s="9"/>
      <c r="X447" s="9"/>
    </row>
    <row r="448" spans="2:24" hidden="1">
      <c r="B448" s="12"/>
      <c r="C448" s="12"/>
      <c r="D448" s="12"/>
      <c r="E448" s="12"/>
      <c r="F448" s="12"/>
      <c r="G448" s="12"/>
      <c r="H448" s="12"/>
      <c r="I448" s="12"/>
      <c r="J448" s="12"/>
      <c r="K448" s="12"/>
      <c r="L448" s="37"/>
      <c r="M448" s="37"/>
      <c r="N448" s="37"/>
      <c r="O448" s="37"/>
      <c r="P448" s="37"/>
      <c r="Q448" s="37"/>
      <c r="R448" s="37"/>
      <c r="S448" s="37"/>
      <c r="T448" s="12"/>
      <c r="U448" s="12"/>
      <c r="V448" s="12"/>
      <c r="W448" s="9"/>
      <c r="X448" s="9"/>
    </row>
    <row r="449" spans="2:24" hidden="1">
      <c r="B449" s="12"/>
      <c r="C449" s="12"/>
      <c r="D449" s="12"/>
      <c r="E449" s="12"/>
      <c r="F449" s="12"/>
      <c r="G449" s="12"/>
      <c r="H449" s="12"/>
      <c r="I449" s="12"/>
      <c r="J449" s="12"/>
      <c r="K449" s="12"/>
      <c r="L449" s="37"/>
      <c r="M449" s="37"/>
      <c r="N449" s="37"/>
      <c r="O449" s="37"/>
      <c r="P449" s="37"/>
      <c r="Q449" s="37"/>
      <c r="R449" s="37"/>
      <c r="S449" s="37"/>
      <c r="T449" s="12"/>
      <c r="U449" s="12"/>
      <c r="V449" s="12"/>
      <c r="W449" s="9"/>
      <c r="X449" s="9"/>
    </row>
    <row r="450" spans="2:24" hidden="1">
      <c r="B450" s="12"/>
      <c r="C450" s="12"/>
      <c r="D450" s="12"/>
      <c r="E450" s="12"/>
      <c r="F450" s="12"/>
      <c r="G450" s="12"/>
      <c r="H450" s="12"/>
      <c r="I450" s="12"/>
      <c r="J450" s="12"/>
      <c r="K450" s="12"/>
      <c r="L450" s="37"/>
      <c r="M450" s="37"/>
      <c r="N450" s="37"/>
      <c r="O450" s="37"/>
      <c r="P450" s="37"/>
      <c r="Q450" s="37"/>
      <c r="R450" s="37"/>
      <c r="S450" s="37"/>
      <c r="T450" s="12"/>
      <c r="U450" s="12"/>
      <c r="V450" s="12"/>
      <c r="W450" s="9"/>
      <c r="X450" s="9"/>
    </row>
    <row r="451" spans="2:24" hidden="1">
      <c r="B451" s="12"/>
      <c r="C451" s="12"/>
      <c r="D451" s="12"/>
      <c r="E451" s="12"/>
      <c r="F451" s="12"/>
      <c r="G451" s="12"/>
      <c r="H451" s="12"/>
      <c r="I451" s="12"/>
      <c r="J451" s="12"/>
      <c r="K451" s="12"/>
      <c r="L451" s="37"/>
      <c r="M451" s="37"/>
      <c r="N451" s="37"/>
      <c r="O451" s="37"/>
      <c r="P451" s="37"/>
      <c r="Q451" s="37"/>
      <c r="R451" s="37"/>
      <c r="S451" s="37"/>
      <c r="T451" s="12"/>
      <c r="U451" s="12"/>
      <c r="V451" s="12"/>
      <c r="W451" s="9"/>
      <c r="X451" s="9"/>
    </row>
    <row r="452" spans="2:24" hidden="1">
      <c r="B452" s="12"/>
      <c r="C452" s="12"/>
      <c r="D452" s="12"/>
      <c r="E452" s="12"/>
      <c r="F452" s="12"/>
      <c r="G452" s="12"/>
      <c r="H452" s="12"/>
      <c r="I452" s="12"/>
      <c r="J452" s="12"/>
      <c r="K452" s="12"/>
      <c r="L452" s="37"/>
      <c r="M452" s="37"/>
      <c r="N452" s="37"/>
      <c r="O452" s="37"/>
      <c r="P452" s="37"/>
      <c r="Q452" s="37"/>
      <c r="R452" s="37"/>
      <c r="S452" s="37"/>
      <c r="T452" s="12"/>
      <c r="U452" s="12"/>
      <c r="V452" s="12"/>
      <c r="W452" s="9"/>
      <c r="X452" s="9"/>
    </row>
    <row r="453" spans="2:24" hidden="1">
      <c r="B453" s="12"/>
      <c r="C453" s="12"/>
      <c r="D453" s="12"/>
      <c r="E453" s="12"/>
      <c r="F453" s="12"/>
      <c r="G453" s="12"/>
      <c r="H453" s="12"/>
      <c r="I453" s="12"/>
      <c r="J453" s="12"/>
      <c r="K453" s="12"/>
      <c r="L453" s="37"/>
      <c r="M453" s="37"/>
      <c r="N453" s="37"/>
      <c r="O453" s="37"/>
      <c r="P453" s="37"/>
      <c r="Q453" s="37"/>
      <c r="R453" s="37"/>
      <c r="S453" s="37"/>
      <c r="T453" s="12"/>
      <c r="U453" s="12"/>
      <c r="V453" s="12"/>
      <c r="W453" s="9"/>
      <c r="X453" s="9"/>
    </row>
    <row r="454" spans="2:24" hidden="1">
      <c r="B454" s="12"/>
      <c r="C454" s="12"/>
      <c r="D454" s="12"/>
      <c r="E454" s="12"/>
      <c r="F454" s="12"/>
      <c r="G454" s="12"/>
      <c r="H454" s="12"/>
      <c r="I454" s="12"/>
      <c r="J454" s="12"/>
      <c r="K454" s="12"/>
      <c r="L454" s="37"/>
      <c r="M454" s="37"/>
      <c r="N454" s="37"/>
      <c r="O454" s="37"/>
      <c r="P454" s="37"/>
      <c r="Q454" s="37"/>
      <c r="R454" s="37"/>
      <c r="S454" s="37"/>
      <c r="T454" s="12"/>
      <c r="U454" s="12"/>
      <c r="V454" s="12"/>
      <c r="W454" s="9"/>
      <c r="X454" s="9"/>
    </row>
    <row r="455" spans="2:24" hidden="1">
      <c r="B455" s="12"/>
      <c r="C455" s="12"/>
      <c r="D455" s="12"/>
      <c r="E455" s="12"/>
      <c r="F455" s="12"/>
      <c r="G455" s="12"/>
      <c r="H455" s="12"/>
      <c r="I455" s="12"/>
      <c r="J455" s="12"/>
      <c r="K455" s="12"/>
      <c r="L455" s="37"/>
      <c r="M455" s="37"/>
      <c r="N455" s="37"/>
      <c r="O455" s="37"/>
      <c r="P455" s="37"/>
      <c r="Q455" s="37"/>
      <c r="R455" s="37"/>
      <c r="S455" s="37"/>
      <c r="T455" s="12"/>
      <c r="U455" s="12"/>
      <c r="V455" s="12"/>
      <c r="W455" s="9"/>
      <c r="X455" s="9"/>
    </row>
    <row r="456" spans="2:24" hidden="1">
      <c r="B456" s="12"/>
      <c r="C456" s="12"/>
      <c r="D456" s="12"/>
      <c r="E456" s="12"/>
      <c r="F456" s="12"/>
      <c r="G456" s="12"/>
      <c r="H456" s="12"/>
      <c r="I456" s="12"/>
      <c r="J456" s="12"/>
      <c r="K456" s="12"/>
      <c r="L456" s="37"/>
      <c r="M456" s="37"/>
      <c r="N456" s="37"/>
      <c r="O456" s="37"/>
      <c r="P456" s="37"/>
      <c r="Q456" s="37"/>
      <c r="R456" s="37"/>
      <c r="S456" s="37"/>
      <c r="T456" s="12"/>
      <c r="U456" s="12"/>
      <c r="V456" s="12"/>
      <c r="W456" s="9"/>
      <c r="X456" s="9"/>
    </row>
    <row r="457" spans="2:24" hidden="1">
      <c r="B457" s="12"/>
      <c r="C457" s="12"/>
      <c r="D457" s="12"/>
      <c r="E457" s="12"/>
      <c r="F457" s="12"/>
      <c r="G457" s="12"/>
      <c r="H457" s="12"/>
      <c r="I457" s="12"/>
      <c r="J457" s="12"/>
      <c r="K457" s="12"/>
      <c r="L457" s="37"/>
      <c r="M457" s="37"/>
      <c r="N457" s="37"/>
      <c r="O457" s="37"/>
      <c r="P457" s="37"/>
      <c r="Q457" s="37"/>
      <c r="R457" s="37"/>
      <c r="S457" s="37"/>
      <c r="T457" s="12"/>
      <c r="U457" s="12"/>
      <c r="V457" s="12"/>
      <c r="W457" s="9"/>
      <c r="X457" s="9"/>
    </row>
    <row r="458" spans="2:24" hidden="1">
      <c r="B458" s="12"/>
      <c r="C458" s="12"/>
      <c r="D458" s="12"/>
      <c r="E458" s="12"/>
      <c r="F458" s="12"/>
      <c r="G458" s="12"/>
      <c r="H458" s="12"/>
      <c r="I458" s="12"/>
      <c r="J458" s="12"/>
      <c r="K458" s="12"/>
      <c r="L458" s="37"/>
      <c r="M458" s="37"/>
      <c r="N458" s="37"/>
      <c r="O458" s="37"/>
      <c r="P458" s="37"/>
      <c r="Q458" s="37"/>
      <c r="R458" s="37"/>
      <c r="S458" s="37"/>
      <c r="T458" s="12"/>
      <c r="U458" s="12"/>
      <c r="V458" s="12"/>
      <c r="W458" s="9"/>
      <c r="X458" s="9"/>
    </row>
    <row r="459" spans="2:24" hidden="1">
      <c r="B459" s="12"/>
      <c r="C459" s="12"/>
      <c r="D459" s="12"/>
      <c r="E459" s="12"/>
      <c r="F459" s="12"/>
      <c r="G459" s="12"/>
      <c r="H459" s="12"/>
      <c r="I459" s="12"/>
      <c r="J459" s="12"/>
      <c r="K459" s="12"/>
      <c r="L459" s="37"/>
      <c r="M459" s="37"/>
      <c r="N459" s="37"/>
      <c r="O459" s="37"/>
      <c r="P459" s="37"/>
      <c r="Q459" s="37"/>
      <c r="R459" s="37"/>
      <c r="S459" s="37"/>
      <c r="T459" s="12"/>
      <c r="U459" s="12"/>
      <c r="V459" s="12"/>
      <c r="W459" s="9"/>
      <c r="X459" s="9"/>
    </row>
    <row r="460" spans="2:24" hidden="1">
      <c r="B460" s="12"/>
      <c r="C460" s="12"/>
      <c r="D460" s="12"/>
      <c r="E460" s="12"/>
      <c r="F460" s="12"/>
      <c r="G460" s="12"/>
      <c r="H460" s="12"/>
      <c r="I460" s="12"/>
      <c r="J460" s="12"/>
      <c r="K460" s="12"/>
      <c r="L460" s="37"/>
      <c r="M460" s="37"/>
      <c r="N460" s="37"/>
      <c r="O460" s="37"/>
      <c r="P460" s="37"/>
      <c r="Q460" s="37"/>
      <c r="R460" s="37"/>
      <c r="S460" s="37"/>
      <c r="T460" s="12"/>
      <c r="U460" s="12"/>
      <c r="V460" s="12"/>
      <c r="W460" s="9"/>
      <c r="X460" s="9"/>
    </row>
    <row r="461" spans="2:24" hidden="1">
      <c r="M461" s="37"/>
      <c r="N461" s="37"/>
      <c r="O461" s="37"/>
      <c r="P461" s="37"/>
      <c r="Q461" s="37"/>
      <c r="R461" s="37"/>
    </row>
    <row r="462" spans="2:24" hidden="1">
      <c r="M462" s="37"/>
      <c r="N462" s="37"/>
      <c r="O462" s="37"/>
      <c r="P462" s="37"/>
      <c r="Q462" s="37"/>
      <c r="R462" s="37"/>
    </row>
    <row r="463" spans="2:24" hidden="1">
      <c r="M463" s="37"/>
      <c r="N463" s="37"/>
      <c r="O463" s="37"/>
      <c r="P463" s="37"/>
      <c r="Q463" s="37"/>
      <c r="R463" s="37"/>
    </row>
    <row r="464" spans="2:24" hidden="1">
      <c r="M464" s="37"/>
      <c r="N464" s="37"/>
      <c r="O464" s="37"/>
      <c r="P464" s="37"/>
      <c r="Q464" s="37"/>
      <c r="R464" s="37"/>
    </row>
  </sheetData>
  <sheetProtection algorithmName="SHA-512" hashValue="Lnre6xLhVlR65v77mAMzPOtjDQLa9ro5b9lAHPYiT9hmmuLlgtXK78+xU7UUs5lJ+N+fkB5pbkZKT8sFmVk/+w==" saltValue="B7w/7FPc05VR1SPB1SXLsw==" spinCount="100000" sheet="1" formatCells="0" formatColumns="0" formatRows="0" sort="0" pivotTables="0"/>
  <mergeCells count="18">
    <mergeCell ref="M4:O4"/>
    <mergeCell ref="O8:Q8"/>
    <mergeCell ref="O13:O15"/>
    <mergeCell ref="P13:P15"/>
    <mergeCell ref="D7:G7"/>
    <mergeCell ref="O9:O11"/>
    <mergeCell ref="P9:P11"/>
    <mergeCell ref="Q9:Q11"/>
    <mergeCell ref="V13:V14"/>
    <mergeCell ref="V15:V16"/>
    <mergeCell ref="D8:E8"/>
    <mergeCell ref="F8:G8"/>
    <mergeCell ref="Q13:Q15"/>
    <mergeCell ref="N13:N15"/>
    <mergeCell ref="O16:O18"/>
    <mergeCell ref="P16:P18"/>
    <mergeCell ref="Q16:Q18"/>
    <mergeCell ref="N16:N18"/>
  </mergeCells>
  <pageMargins left="0.7" right="0.7" top="0.75" bottom="0.75" header="0.3" footer="0.3"/>
  <pageSetup paperSize="9" scale="40" fitToHeight="0"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C546-10D0-40FE-9CF6-C8E853688003}">
  <sheetPr>
    <tabColor theme="7" tint="0.39997558519241921"/>
  </sheetPr>
  <dimension ref="A1:AO276"/>
  <sheetViews>
    <sheetView zoomScale="80" zoomScaleNormal="80" workbookViewId="0"/>
  </sheetViews>
  <sheetFormatPr defaultColWidth="0" defaultRowHeight="14.5" zeroHeight="1"/>
  <cols>
    <col min="1" max="1" width="4.1796875" style="135" customWidth="1"/>
    <col min="2" max="2" width="20.81640625" style="136" customWidth="1"/>
    <col min="3" max="3" width="28" style="136" customWidth="1"/>
    <col min="4" max="4" width="22.1796875" style="136" customWidth="1"/>
    <col min="5" max="5" width="17.36328125" style="136" customWidth="1"/>
    <col min="6" max="6" width="18" style="137" customWidth="1"/>
    <col min="7" max="10" width="16.54296875" style="137" customWidth="1"/>
    <col min="11" max="11" width="14.81640625" style="137" customWidth="1"/>
    <col min="12" max="12" width="13.453125" style="137" customWidth="1"/>
    <col min="13" max="16" width="14.453125" style="137" customWidth="1"/>
    <col min="17" max="17" width="15.36328125" style="137" customWidth="1"/>
    <col min="18" max="21" width="18.7265625" style="137" customWidth="1"/>
    <col min="22" max="22" width="4.1796875" style="122" customWidth="1"/>
    <col min="23" max="23" width="8.81640625" style="125" hidden="1" customWidth="1"/>
    <col min="24" max="25" width="13.453125" style="125" hidden="1" customWidth="1"/>
    <col min="26" max="39" width="13.453125" style="100" hidden="1" customWidth="1"/>
    <col min="40" max="41" width="8.81640625" style="100" hidden="1" customWidth="1"/>
    <col min="42" max="16384" width="8.7265625" style="123" hidden="1"/>
  </cols>
  <sheetData>
    <row r="1" spans="1:41" ht="26.5" customHeight="1">
      <c r="A1" s="193" t="s">
        <v>153</v>
      </c>
      <c r="B1" s="120"/>
      <c r="C1" s="120"/>
      <c r="D1" s="120"/>
      <c r="E1" s="120"/>
      <c r="F1" s="121"/>
      <c r="G1" s="121"/>
      <c r="H1" s="121"/>
      <c r="I1" s="121"/>
      <c r="J1" s="121"/>
      <c r="K1" s="121"/>
      <c r="L1" s="121"/>
      <c r="M1" s="121"/>
      <c r="N1" s="121"/>
      <c r="O1" s="121"/>
      <c r="P1" s="121"/>
      <c r="Q1" s="121"/>
      <c r="R1" s="121"/>
      <c r="S1" s="121"/>
      <c r="T1" s="121"/>
      <c r="U1" s="121"/>
      <c r="W1" s="122"/>
      <c r="X1" s="122"/>
      <c r="Y1" s="122"/>
      <c r="Z1" s="120"/>
      <c r="AA1" s="120"/>
      <c r="AB1" s="120"/>
      <c r="AC1" s="120"/>
      <c r="AD1" s="120"/>
      <c r="AE1" s="120"/>
      <c r="AF1" s="120"/>
      <c r="AG1" s="120"/>
      <c r="AH1" s="120"/>
      <c r="AI1" s="120"/>
      <c r="AJ1" s="120"/>
      <c r="AK1" s="120"/>
      <c r="AL1" s="120"/>
      <c r="AM1" s="120"/>
      <c r="AN1" s="120"/>
      <c r="AO1" s="120"/>
    </row>
    <row r="2" spans="1:41" ht="18.5">
      <c r="A2" s="333" t="s">
        <v>143</v>
      </c>
      <c r="B2" s="120"/>
      <c r="C2" s="120"/>
      <c r="D2" s="120"/>
      <c r="E2" s="120"/>
      <c r="F2" s="121"/>
      <c r="G2" s="121"/>
      <c r="H2" s="121"/>
      <c r="I2" s="121"/>
      <c r="J2" s="121"/>
      <c r="K2" s="121"/>
      <c r="L2" s="121"/>
      <c r="M2" s="121"/>
      <c r="N2" s="121"/>
      <c r="O2" s="121"/>
      <c r="P2" s="121"/>
      <c r="Q2" s="121"/>
      <c r="R2" s="121"/>
      <c r="S2" s="121"/>
      <c r="T2" s="121"/>
      <c r="U2" s="121"/>
      <c r="W2" s="122"/>
      <c r="X2" s="122"/>
      <c r="Y2" s="122"/>
      <c r="Z2" s="120"/>
      <c r="AA2" s="120"/>
      <c r="AB2" s="120"/>
      <c r="AC2" s="120"/>
      <c r="AD2" s="120"/>
      <c r="AE2" s="120"/>
      <c r="AF2" s="120"/>
      <c r="AG2" s="120"/>
      <c r="AH2" s="120"/>
      <c r="AI2" s="120"/>
      <c r="AJ2" s="120"/>
      <c r="AK2" s="120"/>
      <c r="AL2" s="120"/>
      <c r="AM2" s="120"/>
      <c r="AN2" s="120"/>
      <c r="AO2" s="120"/>
    </row>
    <row r="3" spans="1:41" ht="20.5" customHeight="1" thickBot="1">
      <c r="A3" s="196" t="s">
        <v>41</v>
      </c>
      <c r="B3" s="120"/>
      <c r="C3" s="120"/>
      <c r="D3" s="120"/>
      <c r="E3" s="120"/>
      <c r="F3" s="121"/>
      <c r="G3" s="121"/>
      <c r="H3" s="121"/>
      <c r="I3" s="121"/>
      <c r="J3" s="121"/>
      <c r="K3" s="121"/>
      <c r="L3" s="121"/>
      <c r="M3" s="121"/>
      <c r="N3" s="121"/>
      <c r="O3" s="121"/>
      <c r="P3" s="121"/>
      <c r="Q3" s="121"/>
      <c r="R3" s="121"/>
      <c r="S3" s="121"/>
      <c r="T3" s="121"/>
      <c r="U3" s="121"/>
      <c r="W3" s="122"/>
      <c r="X3" s="122"/>
      <c r="Y3" s="122"/>
      <c r="Z3" s="120"/>
      <c r="AA3" s="120"/>
      <c r="AB3" s="120"/>
      <c r="AC3" s="120"/>
      <c r="AD3" s="120"/>
      <c r="AE3" s="120"/>
      <c r="AF3" s="120"/>
      <c r="AG3" s="120"/>
      <c r="AH3" s="120"/>
      <c r="AI3" s="120"/>
      <c r="AJ3" s="120"/>
      <c r="AK3" s="120"/>
      <c r="AL3" s="120"/>
      <c r="AM3" s="120"/>
      <c r="AN3" s="120"/>
      <c r="AO3" s="120"/>
    </row>
    <row r="4" spans="1:41" ht="58" customHeight="1" thickTop="1" thickBot="1">
      <c r="A4" s="120"/>
      <c r="B4" s="532" t="s">
        <v>71</v>
      </c>
      <c r="C4" s="533" t="str">
        <f>'Baseline Paddock Data'!C9</f>
        <v>Paddock / Grazing Area Names</v>
      </c>
      <c r="D4" s="534" t="s">
        <v>77</v>
      </c>
      <c r="E4" s="534" t="s">
        <v>141</v>
      </c>
      <c r="F4" s="241" t="s">
        <v>78</v>
      </c>
      <c r="G4" s="241" t="s">
        <v>79</v>
      </c>
      <c r="H4" s="241" t="s">
        <v>80</v>
      </c>
      <c r="I4" s="241" t="s">
        <v>81</v>
      </c>
      <c r="J4" s="241" t="s">
        <v>82</v>
      </c>
      <c r="K4" s="241" t="s">
        <v>83</v>
      </c>
      <c r="L4" s="241" t="s">
        <v>110</v>
      </c>
      <c r="M4" s="241" t="s">
        <v>85</v>
      </c>
      <c r="N4" s="241" t="s">
        <v>86</v>
      </c>
      <c r="O4" s="241" t="s">
        <v>87</v>
      </c>
      <c r="P4" s="241" t="s">
        <v>88</v>
      </c>
      <c r="Q4" s="241" t="s">
        <v>89</v>
      </c>
      <c r="R4" s="242" t="s">
        <v>90</v>
      </c>
      <c r="S4" s="242" t="s">
        <v>90</v>
      </c>
      <c r="T4" s="242" t="s">
        <v>90</v>
      </c>
      <c r="U4" s="243" t="s">
        <v>90</v>
      </c>
      <c r="V4" s="120"/>
      <c r="X4" s="126" t="s">
        <v>78</v>
      </c>
      <c r="Y4" s="126" t="s">
        <v>79</v>
      </c>
      <c r="Z4" s="126" t="s">
        <v>80</v>
      </c>
      <c r="AA4" s="126" t="s">
        <v>81</v>
      </c>
      <c r="AB4" s="126" t="s">
        <v>82</v>
      </c>
      <c r="AC4" s="126" t="s">
        <v>83</v>
      </c>
      <c r="AD4" s="126" t="s">
        <v>84</v>
      </c>
      <c r="AE4" s="126" t="s">
        <v>85</v>
      </c>
      <c r="AF4" s="126" t="s">
        <v>86</v>
      </c>
      <c r="AG4" s="126" t="s">
        <v>87</v>
      </c>
      <c r="AH4" s="126" t="s">
        <v>88</v>
      </c>
      <c r="AI4" s="126" t="s">
        <v>89</v>
      </c>
      <c r="AJ4" s="126" t="s">
        <v>90</v>
      </c>
      <c r="AK4" s="126" t="s">
        <v>90</v>
      </c>
      <c r="AL4" s="126" t="s">
        <v>90</v>
      </c>
      <c r="AM4" s="126" t="s">
        <v>90</v>
      </c>
    </row>
    <row r="5" spans="1:41" ht="31.5" customHeight="1" thickTop="1">
      <c r="A5" s="120"/>
      <c r="B5" s="86"/>
      <c r="C5" s="124"/>
      <c r="D5" s="124"/>
      <c r="E5" s="249"/>
      <c r="F5" s="478" t="s">
        <v>180</v>
      </c>
      <c r="G5" s="479"/>
      <c r="H5" s="479"/>
      <c r="I5" s="479"/>
      <c r="J5" s="479"/>
      <c r="K5" s="479"/>
      <c r="L5" s="479" t="s">
        <v>180</v>
      </c>
      <c r="M5" s="479"/>
      <c r="N5" s="479"/>
      <c r="O5" s="479"/>
      <c r="P5" s="479"/>
      <c r="Q5" s="479"/>
      <c r="R5" s="479" t="s">
        <v>180</v>
      </c>
      <c r="S5" s="479"/>
      <c r="T5" s="479"/>
      <c r="U5" s="480"/>
      <c r="V5" s="120"/>
      <c r="W5" s="127"/>
      <c r="X5" s="126" t="s">
        <v>78</v>
      </c>
      <c r="Y5" s="126" t="s">
        <v>79</v>
      </c>
      <c r="Z5" s="126" t="s">
        <v>80</v>
      </c>
      <c r="AA5" s="126" t="s">
        <v>81</v>
      </c>
      <c r="AB5" s="126" t="s">
        <v>82</v>
      </c>
      <c r="AC5" s="126" t="s">
        <v>83</v>
      </c>
      <c r="AD5" s="126" t="s">
        <v>84</v>
      </c>
      <c r="AE5" s="126" t="s">
        <v>85</v>
      </c>
      <c r="AF5" s="126" t="s">
        <v>86</v>
      </c>
      <c r="AG5" s="126" t="s">
        <v>87</v>
      </c>
      <c r="AH5" s="126" t="s">
        <v>88</v>
      </c>
      <c r="AI5" s="126" t="s">
        <v>89</v>
      </c>
      <c r="AJ5" s="126" t="s">
        <v>90</v>
      </c>
      <c r="AK5" s="126" t="s">
        <v>90</v>
      </c>
      <c r="AL5" s="126" t="s">
        <v>90</v>
      </c>
      <c r="AM5" s="126" t="s">
        <v>90</v>
      </c>
    </row>
    <row r="6" spans="1:41" ht="31.5" customHeight="1" thickBot="1">
      <c r="A6" s="120"/>
      <c r="B6" s="411"/>
      <c r="C6" s="535" t="s">
        <v>171</v>
      </c>
      <c r="D6" s="338">
        <f>SUM(F6:U6)</f>
        <v>0</v>
      </c>
      <c r="E6" s="338"/>
      <c r="F6" s="336">
        <f>SUM(F8:F202)</f>
        <v>0</v>
      </c>
      <c r="G6" s="336">
        <f t="shared" ref="G6:U6" si="0">SUM(G8:G202)</f>
        <v>0</v>
      </c>
      <c r="H6" s="336">
        <f t="shared" si="0"/>
        <v>0</v>
      </c>
      <c r="I6" s="336">
        <f t="shared" si="0"/>
        <v>0</v>
      </c>
      <c r="J6" s="336">
        <f t="shared" si="0"/>
        <v>0</v>
      </c>
      <c r="K6" s="336">
        <f t="shared" si="0"/>
        <v>0</v>
      </c>
      <c r="L6" s="336">
        <f t="shared" si="0"/>
        <v>0</v>
      </c>
      <c r="M6" s="336">
        <f t="shared" si="0"/>
        <v>0</v>
      </c>
      <c r="N6" s="336">
        <f t="shared" si="0"/>
        <v>0</v>
      </c>
      <c r="O6" s="336">
        <f t="shared" si="0"/>
        <v>0</v>
      </c>
      <c r="P6" s="336">
        <f t="shared" si="0"/>
        <v>0</v>
      </c>
      <c r="Q6" s="336">
        <f t="shared" si="0"/>
        <v>0</v>
      </c>
      <c r="R6" s="336">
        <f t="shared" si="0"/>
        <v>0</v>
      </c>
      <c r="S6" s="336">
        <f t="shared" si="0"/>
        <v>0</v>
      </c>
      <c r="T6" s="336">
        <f t="shared" si="0"/>
        <v>0</v>
      </c>
      <c r="U6" s="337">
        <f t="shared" si="0"/>
        <v>0</v>
      </c>
      <c r="V6" s="120"/>
      <c r="W6" s="334"/>
      <c r="X6" s="126"/>
      <c r="Y6" s="126"/>
      <c r="Z6" s="126"/>
      <c r="AA6" s="126"/>
      <c r="AB6" s="126"/>
      <c r="AC6" s="126"/>
      <c r="AD6" s="126"/>
      <c r="AE6" s="126"/>
      <c r="AF6" s="126"/>
      <c r="AG6" s="126"/>
      <c r="AH6" s="126"/>
      <c r="AI6" s="126"/>
      <c r="AJ6" s="126"/>
      <c r="AK6" s="126"/>
      <c r="AL6" s="126"/>
      <c r="AM6" s="126"/>
    </row>
    <row r="7" spans="1:41" ht="22.5" customHeight="1" thickBot="1">
      <c r="A7" s="120"/>
      <c r="B7" s="88"/>
      <c r="C7" s="535" t="s">
        <v>172</v>
      </c>
      <c r="D7" s="128">
        <f>IFERROR(SUM(D8:D202),"")</f>
        <v>0</v>
      </c>
      <c r="E7" s="254" t="str">
        <f>IFERROR(AVERAGE(E8:E202),"")</f>
        <v/>
      </c>
      <c r="F7" s="335">
        <v>0.68</v>
      </c>
      <c r="G7" s="335">
        <v>0.91</v>
      </c>
      <c r="H7" s="335">
        <v>1.1200000000000001</v>
      </c>
      <c r="I7" s="335">
        <v>1.49</v>
      </c>
      <c r="J7" s="335">
        <v>1.29</v>
      </c>
      <c r="K7" s="335">
        <v>0.72</v>
      </c>
      <c r="L7" s="335">
        <v>1.03</v>
      </c>
      <c r="M7" s="335">
        <v>1.27</v>
      </c>
      <c r="N7" s="335">
        <v>1.39</v>
      </c>
      <c r="O7" s="335">
        <v>1.73</v>
      </c>
      <c r="P7" s="335">
        <v>1.27</v>
      </c>
      <c r="Q7" s="335">
        <v>1.39</v>
      </c>
      <c r="R7" s="335">
        <v>1</v>
      </c>
      <c r="S7" s="335">
        <v>1</v>
      </c>
      <c r="T7" s="335">
        <v>1</v>
      </c>
      <c r="U7" s="244">
        <v>1</v>
      </c>
      <c r="X7" s="129">
        <f>F7</f>
        <v>0.68</v>
      </c>
      <c r="Y7" s="129">
        <f t="shared" ref="Y7:AM7" si="1">G7</f>
        <v>0.91</v>
      </c>
      <c r="Z7" s="129">
        <f t="shared" si="1"/>
        <v>1.1200000000000001</v>
      </c>
      <c r="AA7" s="129">
        <f t="shared" si="1"/>
        <v>1.49</v>
      </c>
      <c r="AB7" s="129">
        <f t="shared" si="1"/>
        <v>1.29</v>
      </c>
      <c r="AC7" s="129">
        <f t="shared" si="1"/>
        <v>0.72</v>
      </c>
      <c r="AD7" s="129">
        <f t="shared" si="1"/>
        <v>1.03</v>
      </c>
      <c r="AE7" s="129">
        <f t="shared" si="1"/>
        <v>1.27</v>
      </c>
      <c r="AF7" s="129">
        <f t="shared" si="1"/>
        <v>1.39</v>
      </c>
      <c r="AG7" s="129">
        <f t="shared" si="1"/>
        <v>1.73</v>
      </c>
      <c r="AH7" s="129">
        <f t="shared" si="1"/>
        <v>1.27</v>
      </c>
      <c r="AI7" s="129">
        <f t="shared" si="1"/>
        <v>1.39</v>
      </c>
      <c r="AJ7" s="129">
        <f t="shared" si="1"/>
        <v>1</v>
      </c>
      <c r="AK7" s="129">
        <f t="shared" si="1"/>
        <v>1</v>
      </c>
      <c r="AL7" s="129">
        <f t="shared" si="1"/>
        <v>1</v>
      </c>
      <c r="AM7" s="129">
        <f t="shared" si="1"/>
        <v>1</v>
      </c>
    </row>
    <row r="8" spans="1:41" ht="22.5" customHeight="1">
      <c r="A8" s="120"/>
      <c r="B8" s="82" t="str">
        <f>IF(ISBLANK('Baseline Paddock Data'!B10),"",'Baseline Paddock Data'!B10)</f>
        <v/>
      </c>
      <c r="C8" s="83" t="str">
        <f>IF(ISBLANK('Baseline Paddock Data'!C10),"",'Baseline Paddock Data'!C10)</f>
        <v/>
      </c>
      <c r="D8" s="250">
        <f>IFERROR(SUM(X8:AM8),"")</f>
        <v>0</v>
      </c>
      <c r="E8" s="252" t="str">
        <f>IFERROR(D8/(SUM(F8:U8)),"")</f>
        <v/>
      </c>
      <c r="F8" s="245"/>
      <c r="G8" s="245"/>
      <c r="H8" s="245"/>
      <c r="I8" s="245"/>
      <c r="J8" s="245"/>
      <c r="K8" s="245"/>
      <c r="L8" s="245"/>
      <c r="M8" s="245"/>
      <c r="N8" s="245"/>
      <c r="O8" s="245"/>
      <c r="P8" s="245"/>
      <c r="Q8" s="245"/>
      <c r="R8" s="245"/>
      <c r="S8" s="245"/>
      <c r="T8" s="245"/>
      <c r="U8" s="246"/>
      <c r="X8" s="125">
        <f t="shared" ref="X8:AM8" si="2">IF(F8="",0,F8*X$7)</f>
        <v>0</v>
      </c>
      <c r="Y8" s="125">
        <f t="shared" si="2"/>
        <v>0</v>
      </c>
      <c r="Z8" s="125">
        <f t="shared" si="2"/>
        <v>0</v>
      </c>
      <c r="AA8" s="125">
        <f t="shared" si="2"/>
        <v>0</v>
      </c>
      <c r="AB8" s="125">
        <f t="shared" si="2"/>
        <v>0</v>
      </c>
      <c r="AC8" s="125">
        <f t="shared" si="2"/>
        <v>0</v>
      </c>
      <c r="AD8" s="125">
        <f t="shared" si="2"/>
        <v>0</v>
      </c>
      <c r="AE8" s="125">
        <f t="shared" si="2"/>
        <v>0</v>
      </c>
      <c r="AF8" s="125">
        <f t="shared" si="2"/>
        <v>0</v>
      </c>
      <c r="AG8" s="125">
        <f t="shared" si="2"/>
        <v>0</v>
      </c>
      <c r="AH8" s="125">
        <f t="shared" si="2"/>
        <v>0</v>
      </c>
      <c r="AI8" s="125">
        <f t="shared" si="2"/>
        <v>0</v>
      </c>
      <c r="AJ8" s="125">
        <f t="shared" si="2"/>
        <v>0</v>
      </c>
      <c r="AK8" s="125">
        <f t="shared" si="2"/>
        <v>0</v>
      </c>
      <c r="AL8" s="125">
        <f t="shared" si="2"/>
        <v>0</v>
      </c>
      <c r="AM8" s="125">
        <f t="shared" si="2"/>
        <v>0</v>
      </c>
    </row>
    <row r="9" spans="1:41" ht="22.5" customHeight="1">
      <c r="A9" s="120"/>
      <c r="B9" s="82" t="str">
        <f>IF(ISBLANK('Baseline Paddock Data'!B11),"",'Baseline Paddock Data'!B11)</f>
        <v/>
      </c>
      <c r="C9" s="83" t="str">
        <f>IF(ISBLANK('Baseline Paddock Data'!C11),"",'Baseline Paddock Data'!C11)</f>
        <v/>
      </c>
      <c r="D9" s="250">
        <f t="shared" ref="D9:D72" si="3">IFERROR(SUM(X9:AM9),"")</f>
        <v>0</v>
      </c>
      <c r="E9" s="252" t="str">
        <f t="shared" ref="E9:E72" si="4">IFERROR(D9/(SUM(F9:U9)),"")</f>
        <v/>
      </c>
      <c r="F9" s="245"/>
      <c r="G9" s="245"/>
      <c r="H9" s="245"/>
      <c r="I9" s="245"/>
      <c r="J9" s="245"/>
      <c r="K9" s="245"/>
      <c r="L9" s="245"/>
      <c r="M9" s="245"/>
      <c r="N9" s="245"/>
      <c r="O9" s="245"/>
      <c r="P9" s="245"/>
      <c r="Q9" s="245"/>
      <c r="R9" s="245"/>
      <c r="S9" s="245"/>
      <c r="T9" s="245"/>
      <c r="U9" s="246"/>
      <c r="X9" s="125">
        <f t="shared" ref="X9:X72" si="5">IF(F9="",0,F9*X$7)</f>
        <v>0</v>
      </c>
      <c r="Y9" s="125">
        <f t="shared" ref="Y9:Y72" si="6">IF(G9="",0,G9*Y$7)</f>
        <v>0</v>
      </c>
      <c r="Z9" s="125">
        <f t="shared" ref="Z9:Z72" si="7">IF(H9="",0,H9*Z$7)</f>
        <v>0</v>
      </c>
      <c r="AA9" s="125">
        <f t="shared" ref="AA9:AA72" si="8">IF(I9="",0,I9*AA$7)</f>
        <v>0</v>
      </c>
      <c r="AB9" s="125">
        <f t="shared" ref="AB9:AB72" si="9">IF(J9="",0,J9*AB$7)</f>
        <v>0</v>
      </c>
      <c r="AC9" s="125">
        <f t="shared" ref="AC9:AC72" si="10">IF(K9="",0,K9*AC$7)</f>
        <v>0</v>
      </c>
      <c r="AD9" s="125">
        <f t="shared" ref="AD9:AD72" si="11">IF(L9="",0,L9*AD$7)</f>
        <v>0</v>
      </c>
      <c r="AE9" s="125">
        <f t="shared" ref="AE9:AE72" si="12">IF(M9="",0,M9*AE$7)</f>
        <v>0</v>
      </c>
      <c r="AF9" s="125">
        <f t="shared" ref="AF9:AF72" si="13">IF(N9="",0,N9*AF$7)</f>
        <v>0</v>
      </c>
      <c r="AG9" s="125">
        <f t="shared" ref="AG9:AG72" si="14">IF(O9="",0,O9*AG$7)</f>
        <v>0</v>
      </c>
      <c r="AH9" s="125">
        <f t="shared" ref="AH9:AH72" si="15">IF(P9="",0,P9*AH$7)</f>
        <v>0</v>
      </c>
      <c r="AI9" s="125">
        <f t="shared" ref="AI9:AI72" si="16">IF(Q9="",0,Q9*AI$7)</f>
        <v>0</v>
      </c>
      <c r="AJ9" s="125">
        <f t="shared" ref="AJ9:AJ72" si="17">IF(R9="",0,R9*AJ$7)</f>
        <v>0</v>
      </c>
      <c r="AK9" s="125">
        <f t="shared" ref="AK9:AK72" si="18">IF(S9="",0,S9*AK$7)</f>
        <v>0</v>
      </c>
      <c r="AL9" s="125">
        <f t="shared" ref="AL9:AL72" si="19">IF(T9="",0,T9*AL$7)</f>
        <v>0</v>
      </c>
      <c r="AM9" s="125">
        <f t="shared" ref="AM9:AM72" si="20">IF(U9="",0,U9*AM$7)</f>
        <v>0</v>
      </c>
    </row>
    <row r="10" spans="1:41" ht="22.5" customHeight="1">
      <c r="A10" s="120"/>
      <c r="B10" s="82" t="str">
        <f>IF(ISBLANK('Baseline Paddock Data'!B12),"",'Baseline Paddock Data'!B12)</f>
        <v/>
      </c>
      <c r="C10" s="83" t="str">
        <f>IF(ISBLANK('Baseline Paddock Data'!C12),"",'Baseline Paddock Data'!C12)</f>
        <v/>
      </c>
      <c r="D10" s="250">
        <f t="shared" si="3"/>
        <v>0</v>
      </c>
      <c r="E10" s="252" t="str">
        <f t="shared" si="4"/>
        <v/>
      </c>
      <c r="F10" s="245"/>
      <c r="G10" s="245"/>
      <c r="H10" s="245"/>
      <c r="I10" s="245"/>
      <c r="J10" s="245"/>
      <c r="K10" s="245"/>
      <c r="L10" s="245"/>
      <c r="M10" s="245"/>
      <c r="N10" s="245"/>
      <c r="O10" s="245"/>
      <c r="P10" s="245"/>
      <c r="Q10" s="245"/>
      <c r="R10" s="245"/>
      <c r="S10" s="245"/>
      <c r="T10" s="245"/>
      <c r="U10" s="246"/>
      <c r="X10" s="125">
        <f t="shared" si="5"/>
        <v>0</v>
      </c>
      <c r="Y10" s="125">
        <f t="shared" si="6"/>
        <v>0</v>
      </c>
      <c r="Z10" s="125">
        <f t="shared" si="7"/>
        <v>0</v>
      </c>
      <c r="AA10" s="125">
        <f t="shared" si="8"/>
        <v>0</v>
      </c>
      <c r="AB10" s="125">
        <f t="shared" si="9"/>
        <v>0</v>
      </c>
      <c r="AC10" s="125">
        <f t="shared" si="10"/>
        <v>0</v>
      </c>
      <c r="AD10" s="125">
        <f t="shared" si="11"/>
        <v>0</v>
      </c>
      <c r="AE10" s="125">
        <f t="shared" si="12"/>
        <v>0</v>
      </c>
      <c r="AF10" s="125">
        <f t="shared" si="13"/>
        <v>0</v>
      </c>
      <c r="AG10" s="125">
        <f t="shared" si="14"/>
        <v>0</v>
      </c>
      <c r="AH10" s="125">
        <f t="shared" si="15"/>
        <v>0</v>
      </c>
      <c r="AI10" s="125">
        <f t="shared" si="16"/>
        <v>0</v>
      </c>
      <c r="AJ10" s="125">
        <f t="shared" si="17"/>
        <v>0</v>
      </c>
      <c r="AK10" s="125">
        <f t="shared" si="18"/>
        <v>0</v>
      </c>
      <c r="AL10" s="125">
        <f t="shared" si="19"/>
        <v>0</v>
      </c>
      <c r="AM10" s="125">
        <f t="shared" si="20"/>
        <v>0</v>
      </c>
    </row>
    <row r="11" spans="1:41" ht="22.5" customHeight="1">
      <c r="A11" s="120"/>
      <c r="B11" s="82" t="str">
        <f>IF(ISBLANK('Baseline Paddock Data'!B13),"",'Baseline Paddock Data'!B13)</f>
        <v/>
      </c>
      <c r="C11" s="83" t="str">
        <f>IF(ISBLANK('Baseline Paddock Data'!C13),"",'Baseline Paddock Data'!C13)</f>
        <v/>
      </c>
      <c r="D11" s="250">
        <f t="shared" si="3"/>
        <v>0</v>
      </c>
      <c r="E11" s="252" t="str">
        <f t="shared" si="4"/>
        <v/>
      </c>
      <c r="F11" s="245"/>
      <c r="G11" s="245"/>
      <c r="H11" s="245"/>
      <c r="I11" s="245"/>
      <c r="J11" s="245"/>
      <c r="K11" s="245"/>
      <c r="L11" s="245"/>
      <c r="M11" s="245"/>
      <c r="N11" s="245"/>
      <c r="O11" s="245"/>
      <c r="P11" s="245"/>
      <c r="Q11" s="245"/>
      <c r="R11" s="245"/>
      <c r="S11" s="245"/>
      <c r="T11" s="245"/>
      <c r="U11" s="246"/>
      <c r="X11" s="125">
        <f t="shared" si="5"/>
        <v>0</v>
      </c>
      <c r="Y11" s="125">
        <f t="shared" si="6"/>
        <v>0</v>
      </c>
      <c r="Z11" s="125">
        <f t="shared" si="7"/>
        <v>0</v>
      </c>
      <c r="AA11" s="125">
        <f t="shared" si="8"/>
        <v>0</v>
      </c>
      <c r="AB11" s="125">
        <f t="shared" si="9"/>
        <v>0</v>
      </c>
      <c r="AC11" s="125">
        <f t="shared" si="10"/>
        <v>0</v>
      </c>
      <c r="AD11" s="125">
        <f t="shared" si="11"/>
        <v>0</v>
      </c>
      <c r="AE11" s="125">
        <f t="shared" si="12"/>
        <v>0</v>
      </c>
      <c r="AF11" s="125">
        <f t="shared" si="13"/>
        <v>0</v>
      </c>
      <c r="AG11" s="125">
        <f t="shared" si="14"/>
        <v>0</v>
      </c>
      <c r="AH11" s="125">
        <f t="shared" si="15"/>
        <v>0</v>
      </c>
      <c r="AI11" s="125">
        <f t="shared" si="16"/>
        <v>0</v>
      </c>
      <c r="AJ11" s="125">
        <f t="shared" si="17"/>
        <v>0</v>
      </c>
      <c r="AK11" s="125">
        <f t="shared" si="18"/>
        <v>0</v>
      </c>
      <c r="AL11" s="125">
        <f t="shared" si="19"/>
        <v>0</v>
      </c>
      <c r="AM11" s="125">
        <f t="shared" si="20"/>
        <v>0</v>
      </c>
    </row>
    <row r="12" spans="1:41" ht="22.5" customHeight="1">
      <c r="A12" s="120"/>
      <c r="B12" s="82" t="str">
        <f>IF(ISBLANK('Baseline Paddock Data'!B14),"",'Baseline Paddock Data'!B14)</f>
        <v/>
      </c>
      <c r="C12" s="83" t="str">
        <f>IF(ISBLANK('Baseline Paddock Data'!C14),"",'Baseline Paddock Data'!C14)</f>
        <v/>
      </c>
      <c r="D12" s="250">
        <f t="shared" si="3"/>
        <v>0</v>
      </c>
      <c r="E12" s="252" t="str">
        <f t="shared" si="4"/>
        <v/>
      </c>
      <c r="F12" s="245"/>
      <c r="G12" s="245"/>
      <c r="H12" s="245"/>
      <c r="I12" s="245"/>
      <c r="J12" s="245"/>
      <c r="K12" s="245"/>
      <c r="L12" s="245"/>
      <c r="M12" s="245"/>
      <c r="N12" s="245"/>
      <c r="O12" s="245"/>
      <c r="P12" s="245"/>
      <c r="Q12" s="245"/>
      <c r="R12" s="245"/>
      <c r="S12" s="245"/>
      <c r="T12" s="245"/>
      <c r="U12" s="246"/>
      <c r="X12" s="125">
        <f t="shared" si="5"/>
        <v>0</v>
      </c>
      <c r="Y12" s="125">
        <f t="shared" si="6"/>
        <v>0</v>
      </c>
      <c r="Z12" s="125">
        <f t="shared" si="7"/>
        <v>0</v>
      </c>
      <c r="AA12" s="125">
        <f t="shared" si="8"/>
        <v>0</v>
      </c>
      <c r="AB12" s="125">
        <f t="shared" si="9"/>
        <v>0</v>
      </c>
      <c r="AC12" s="125">
        <f t="shared" si="10"/>
        <v>0</v>
      </c>
      <c r="AD12" s="125">
        <f t="shared" si="11"/>
        <v>0</v>
      </c>
      <c r="AE12" s="125">
        <f t="shared" si="12"/>
        <v>0</v>
      </c>
      <c r="AF12" s="125">
        <f t="shared" si="13"/>
        <v>0</v>
      </c>
      <c r="AG12" s="125">
        <f t="shared" si="14"/>
        <v>0</v>
      </c>
      <c r="AH12" s="125">
        <f t="shared" si="15"/>
        <v>0</v>
      </c>
      <c r="AI12" s="125">
        <f t="shared" si="16"/>
        <v>0</v>
      </c>
      <c r="AJ12" s="125">
        <f t="shared" si="17"/>
        <v>0</v>
      </c>
      <c r="AK12" s="125">
        <f t="shared" si="18"/>
        <v>0</v>
      </c>
      <c r="AL12" s="125">
        <f t="shared" si="19"/>
        <v>0</v>
      </c>
      <c r="AM12" s="125">
        <f t="shared" si="20"/>
        <v>0</v>
      </c>
    </row>
    <row r="13" spans="1:41" ht="22.5" customHeight="1">
      <c r="A13" s="120"/>
      <c r="B13" s="82" t="str">
        <f>IF(ISBLANK('Baseline Paddock Data'!B15),"",'Baseline Paddock Data'!B15)</f>
        <v/>
      </c>
      <c r="C13" s="83" t="str">
        <f>IF(ISBLANK('Baseline Paddock Data'!C15),"",'Baseline Paddock Data'!C15)</f>
        <v/>
      </c>
      <c r="D13" s="250">
        <f t="shared" si="3"/>
        <v>0</v>
      </c>
      <c r="E13" s="252" t="str">
        <f t="shared" si="4"/>
        <v/>
      </c>
      <c r="F13" s="245"/>
      <c r="G13" s="245"/>
      <c r="H13" s="245"/>
      <c r="I13" s="245"/>
      <c r="J13" s="245"/>
      <c r="K13" s="245"/>
      <c r="L13" s="245"/>
      <c r="M13" s="245"/>
      <c r="N13" s="245"/>
      <c r="O13" s="245"/>
      <c r="P13" s="245"/>
      <c r="Q13" s="245"/>
      <c r="R13" s="245"/>
      <c r="S13" s="245"/>
      <c r="T13" s="245"/>
      <c r="U13" s="246"/>
      <c r="X13" s="125">
        <f t="shared" si="5"/>
        <v>0</v>
      </c>
      <c r="Y13" s="125">
        <f t="shared" si="6"/>
        <v>0</v>
      </c>
      <c r="Z13" s="125">
        <f t="shared" si="7"/>
        <v>0</v>
      </c>
      <c r="AA13" s="125">
        <f t="shared" si="8"/>
        <v>0</v>
      </c>
      <c r="AB13" s="125">
        <f t="shared" si="9"/>
        <v>0</v>
      </c>
      <c r="AC13" s="125">
        <f t="shared" si="10"/>
        <v>0</v>
      </c>
      <c r="AD13" s="125">
        <f t="shared" si="11"/>
        <v>0</v>
      </c>
      <c r="AE13" s="125">
        <f t="shared" si="12"/>
        <v>0</v>
      </c>
      <c r="AF13" s="125">
        <f t="shared" si="13"/>
        <v>0</v>
      </c>
      <c r="AG13" s="125">
        <f t="shared" si="14"/>
        <v>0</v>
      </c>
      <c r="AH13" s="125">
        <f t="shared" si="15"/>
        <v>0</v>
      </c>
      <c r="AI13" s="125">
        <f t="shared" si="16"/>
        <v>0</v>
      </c>
      <c r="AJ13" s="125">
        <f t="shared" si="17"/>
        <v>0</v>
      </c>
      <c r="AK13" s="125">
        <f t="shared" si="18"/>
        <v>0</v>
      </c>
      <c r="AL13" s="125">
        <f t="shared" si="19"/>
        <v>0</v>
      </c>
      <c r="AM13" s="125">
        <f t="shared" si="20"/>
        <v>0</v>
      </c>
    </row>
    <row r="14" spans="1:41" ht="22.5" customHeight="1">
      <c r="A14" s="120"/>
      <c r="B14" s="82" t="str">
        <f>IF(ISBLANK('Baseline Paddock Data'!B16),"",'Baseline Paddock Data'!B16)</f>
        <v/>
      </c>
      <c r="C14" s="83" t="str">
        <f>IF(ISBLANK('Baseline Paddock Data'!C16),"",'Baseline Paddock Data'!C16)</f>
        <v/>
      </c>
      <c r="D14" s="250">
        <f t="shared" si="3"/>
        <v>0</v>
      </c>
      <c r="E14" s="252" t="str">
        <f t="shared" si="4"/>
        <v/>
      </c>
      <c r="F14" s="245"/>
      <c r="G14" s="245"/>
      <c r="H14" s="245"/>
      <c r="I14" s="245"/>
      <c r="J14" s="245"/>
      <c r="K14" s="245"/>
      <c r="L14" s="245"/>
      <c r="M14" s="245"/>
      <c r="N14" s="245"/>
      <c r="O14" s="245"/>
      <c r="P14" s="245"/>
      <c r="Q14" s="245"/>
      <c r="R14" s="245"/>
      <c r="S14" s="245"/>
      <c r="T14" s="245"/>
      <c r="U14" s="246"/>
      <c r="X14" s="125">
        <f t="shared" si="5"/>
        <v>0</v>
      </c>
      <c r="Y14" s="125">
        <f t="shared" si="6"/>
        <v>0</v>
      </c>
      <c r="Z14" s="125">
        <f t="shared" si="7"/>
        <v>0</v>
      </c>
      <c r="AA14" s="125">
        <f t="shared" si="8"/>
        <v>0</v>
      </c>
      <c r="AB14" s="125">
        <f t="shared" si="9"/>
        <v>0</v>
      </c>
      <c r="AC14" s="125">
        <f t="shared" si="10"/>
        <v>0</v>
      </c>
      <c r="AD14" s="125">
        <f t="shared" si="11"/>
        <v>0</v>
      </c>
      <c r="AE14" s="125">
        <f t="shared" si="12"/>
        <v>0</v>
      </c>
      <c r="AF14" s="125">
        <f t="shared" si="13"/>
        <v>0</v>
      </c>
      <c r="AG14" s="125">
        <f t="shared" si="14"/>
        <v>0</v>
      </c>
      <c r="AH14" s="125">
        <f t="shared" si="15"/>
        <v>0</v>
      </c>
      <c r="AI14" s="125">
        <f t="shared" si="16"/>
        <v>0</v>
      </c>
      <c r="AJ14" s="125">
        <f t="shared" si="17"/>
        <v>0</v>
      </c>
      <c r="AK14" s="125">
        <f t="shared" si="18"/>
        <v>0</v>
      </c>
      <c r="AL14" s="125">
        <f t="shared" si="19"/>
        <v>0</v>
      </c>
      <c r="AM14" s="125">
        <f t="shared" si="20"/>
        <v>0</v>
      </c>
    </row>
    <row r="15" spans="1:41" ht="22.5" customHeight="1">
      <c r="A15" s="120"/>
      <c r="B15" s="82" t="str">
        <f>IF(ISBLANK('Baseline Paddock Data'!B17),"",'Baseline Paddock Data'!B17)</f>
        <v/>
      </c>
      <c r="C15" s="83" t="str">
        <f>IF(ISBLANK('Baseline Paddock Data'!C17),"",'Baseline Paddock Data'!C17)</f>
        <v/>
      </c>
      <c r="D15" s="250">
        <f t="shared" si="3"/>
        <v>0</v>
      </c>
      <c r="E15" s="252" t="str">
        <f t="shared" si="4"/>
        <v/>
      </c>
      <c r="F15" s="245"/>
      <c r="G15" s="245"/>
      <c r="H15" s="245"/>
      <c r="I15" s="245"/>
      <c r="J15" s="245"/>
      <c r="K15" s="245"/>
      <c r="L15" s="245"/>
      <c r="M15" s="245"/>
      <c r="N15" s="245"/>
      <c r="O15" s="245"/>
      <c r="P15" s="245"/>
      <c r="Q15" s="245"/>
      <c r="R15" s="245"/>
      <c r="S15" s="245"/>
      <c r="T15" s="245"/>
      <c r="U15" s="246"/>
      <c r="X15" s="125">
        <f t="shared" si="5"/>
        <v>0</v>
      </c>
      <c r="Y15" s="125">
        <f t="shared" si="6"/>
        <v>0</v>
      </c>
      <c r="Z15" s="125">
        <f t="shared" si="7"/>
        <v>0</v>
      </c>
      <c r="AA15" s="125">
        <f t="shared" si="8"/>
        <v>0</v>
      </c>
      <c r="AB15" s="125">
        <f t="shared" si="9"/>
        <v>0</v>
      </c>
      <c r="AC15" s="125">
        <f t="shared" si="10"/>
        <v>0</v>
      </c>
      <c r="AD15" s="125">
        <f t="shared" si="11"/>
        <v>0</v>
      </c>
      <c r="AE15" s="125">
        <f t="shared" si="12"/>
        <v>0</v>
      </c>
      <c r="AF15" s="125">
        <f t="shared" si="13"/>
        <v>0</v>
      </c>
      <c r="AG15" s="125">
        <f t="shared" si="14"/>
        <v>0</v>
      </c>
      <c r="AH15" s="125">
        <f t="shared" si="15"/>
        <v>0</v>
      </c>
      <c r="AI15" s="125">
        <f t="shared" si="16"/>
        <v>0</v>
      </c>
      <c r="AJ15" s="125">
        <f t="shared" si="17"/>
        <v>0</v>
      </c>
      <c r="AK15" s="125">
        <f t="shared" si="18"/>
        <v>0</v>
      </c>
      <c r="AL15" s="125">
        <f t="shared" si="19"/>
        <v>0</v>
      </c>
      <c r="AM15" s="125">
        <f t="shared" si="20"/>
        <v>0</v>
      </c>
    </row>
    <row r="16" spans="1:41" ht="22.5" customHeight="1">
      <c r="A16" s="120"/>
      <c r="B16" s="82" t="str">
        <f>IF(ISBLANK('Baseline Paddock Data'!B18),"",'Baseline Paddock Data'!B18)</f>
        <v/>
      </c>
      <c r="C16" s="83" t="str">
        <f>IF(ISBLANK('Baseline Paddock Data'!C18),"",'Baseline Paddock Data'!C18)</f>
        <v/>
      </c>
      <c r="D16" s="250">
        <f t="shared" si="3"/>
        <v>0</v>
      </c>
      <c r="E16" s="252" t="str">
        <f t="shared" si="4"/>
        <v/>
      </c>
      <c r="F16" s="245"/>
      <c r="G16" s="245"/>
      <c r="H16" s="245"/>
      <c r="I16" s="245"/>
      <c r="J16" s="245"/>
      <c r="K16" s="245"/>
      <c r="L16" s="245"/>
      <c r="M16" s="245"/>
      <c r="N16" s="245"/>
      <c r="O16" s="245"/>
      <c r="P16" s="245"/>
      <c r="Q16" s="245"/>
      <c r="R16" s="245"/>
      <c r="S16" s="245"/>
      <c r="T16" s="245"/>
      <c r="U16" s="246"/>
      <c r="X16" s="125">
        <f t="shared" si="5"/>
        <v>0</v>
      </c>
      <c r="Y16" s="125">
        <f t="shared" si="6"/>
        <v>0</v>
      </c>
      <c r="Z16" s="125">
        <f t="shared" si="7"/>
        <v>0</v>
      </c>
      <c r="AA16" s="125">
        <f t="shared" si="8"/>
        <v>0</v>
      </c>
      <c r="AB16" s="125">
        <f t="shared" si="9"/>
        <v>0</v>
      </c>
      <c r="AC16" s="125">
        <f t="shared" si="10"/>
        <v>0</v>
      </c>
      <c r="AD16" s="125">
        <f t="shared" si="11"/>
        <v>0</v>
      </c>
      <c r="AE16" s="125">
        <f t="shared" si="12"/>
        <v>0</v>
      </c>
      <c r="AF16" s="125">
        <f t="shared" si="13"/>
        <v>0</v>
      </c>
      <c r="AG16" s="125">
        <f t="shared" si="14"/>
        <v>0</v>
      </c>
      <c r="AH16" s="125">
        <f t="shared" si="15"/>
        <v>0</v>
      </c>
      <c r="AI16" s="125">
        <f t="shared" si="16"/>
        <v>0</v>
      </c>
      <c r="AJ16" s="125">
        <f t="shared" si="17"/>
        <v>0</v>
      </c>
      <c r="AK16" s="125">
        <f t="shared" si="18"/>
        <v>0</v>
      </c>
      <c r="AL16" s="125">
        <f t="shared" si="19"/>
        <v>0</v>
      </c>
      <c r="AM16" s="125">
        <f t="shared" si="20"/>
        <v>0</v>
      </c>
    </row>
    <row r="17" spans="1:39" ht="22.5" customHeight="1">
      <c r="A17" s="120"/>
      <c r="B17" s="82" t="str">
        <f>IF(ISBLANK('Baseline Paddock Data'!B19),"",'Baseline Paddock Data'!B19)</f>
        <v/>
      </c>
      <c r="C17" s="83" t="str">
        <f>IF(ISBLANK('Baseline Paddock Data'!C19),"",'Baseline Paddock Data'!C19)</f>
        <v/>
      </c>
      <c r="D17" s="250">
        <f t="shared" si="3"/>
        <v>0</v>
      </c>
      <c r="E17" s="252" t="str">
        <f t="shared" si="4"/>
        <v/>
      </c>
      <c r="F17" s="245"/>
      <c r="G17" s="245"/>
      <c r="H17" s="245"/>
      <c r="I17" s="245"/>
      <c r="J17" s="245"/>
      <c r="K17" s="245"/>
      <c r="L17" s="245"/>
      <c r="M17" s="245"/>
      <c r="N17" s="245"/>
      <c r="O17" s="245"/>
      <c r="P17" s="245"/>
      <c r="Q17" s="245"/>
      <c r="R17" s="245"/>
      <c r="S17" s="245"/>
      <c r="T17" s="245"/>
      <c r="U17" s="246"/>
      <c r="X17" s="125">
        <f t="shared" si="5"/>
        <v>0</v>
      </c>
      <c r="Y17" s="125">
        <f t="shared" si="6"/>
        <v>0</v>
      </c>
      <c r="Z17" s="125">
        <f t="shared" si="7"/>
        <v>0</v>
      </c>
      <c r="AA17" s="125">
        <f t="shared" si="8"/>
        <v>0</v>
      </c>
      <c r="AB17" s="125">
        <f t="shared" si="9"/>
        <v>0</v>
      </c>
      <c r="AC17" s="125">
        <f t="shared" si="10"/>
        <v>0</v>
      </c>
      <c r="AD17" s="125">
        <f t="shared" si="11"/>
        <v>0</v>
      </c>
      <c r="AE17" s="125">
        <f t="shared" si="12"/>
        <v>0</v>
      </c>
      <c r="AF17" s="125">
        <f t="shared" si="13"/>
        <v>0</v>
      </c>
      <c r="AG17" s="125">
        <f t="shared" si="14"/>
        <v>0</v>
      </c>
      <c r="AH17" s="125">
        <f t="shared" si="15"/>
        <v>0</v>
      </c>
      <c r="AI17" s="125">
        <f t="shared" si="16"/>
        <v>0</v>
      </c>
      <c r="AJ17" s="125">
        <f t="shared" si="17"/>
        <v>0</v>
      </c>
      <c r="AK17" s="125">
        <f t="shared" si="18"/>
        <v>0</v>
      </c>
      <c r="AL17" s="125">
        <f t="shared" si="19"/>
        <v>0</v>
      </c>
      <c r="AM17" s="125">
        <f t="shared" si="20"/>
        <v>0</v>
      </c>
    </row>
    <row r="18" spans="1:39" ht="22.5" customHeight="1">
      <c r="A18" s="120"/>
      <c r="B18" s="82" t="str">
        <f>IF(ISBLANK('Baseline Paddock Data'!B20),"",'Baseline Paddock Data'!B20)</f>
        <v/>
      </c>
      <c r="C18" s="83" t="str">
        <f>IF(ISBLANK('Baseline Paddock Data'!C20),"",'Baseline Paddock Data'!C20)</f>
        <v/>
      </c>
      <c r="D18" s="250">
        <f t="shared" si="3"/>
        <v>0</v>
      </c>
      <c r="E18" s="252" t="str">
        <f t="shared" si="4"/>
        <v/>
      </c>
      <c r="F18" s="245"/>
      <c r="G18" s="245"/>
      <c r="H18" s="245"/>
      <c r="I18" s="245"/>
      <c r="J18" s="245"/>
      <c r="K18" s="245"/>
      <c r="L18" s="245"/>
      <c r="M18" s="245"/>
      <c r="N18" s="245"/>
      <c r="O18" s="245"/>
      <c r="P18" s="245"/>
      <c r="Q18" s="245"/>
      <c r="R18" s="245"/>
      <c r="S18" s="245"/>
      <c r="T18" s="245"/>
      <c r="U18" s="246"/>
      <c r="X18" s="125">
        <f t="shared" si="5"/>
        <v>0</v>
      </c>
      <c r="Y18" s="125">
        <f t="shared" si="6"/>
        <v>0</v>
      </c>
      <c r="Z18" s="125">
        <f t="shared" si="7"/>
        <v>0</v>
      </c>
      <c r="AA18" s="125">
        <f t="shared" si="8"/>
        <v>0</v>
      </c>
      <c r="AB18" s="125">
        <f t="shared" si="9"/>
        <v>0</v>
      </c>
      <c r="AC18" s="125">
        <f t="shared" si="10"/>
        <v>0</v>
      </c>
      <c r="AD18" s="125">
        <f t="shared" si="11"/>
        <v>0</v>
      </c>
      <c r="AE18" s="125">
        <f t="shared" si="12"/>
        <v>0</v>
      </c>
      <c r="AF18" s="125">
        <f t="shared" si="13"/>
        <v>0</v>
      </c>
      <c r="AG18" s="125">
        <f t="shared" si="14"/>
        <v>0</v>
      </c>
      <c r="AH18" s="125">
        <f t="shared" si="15"/>
        <v>0</v>
      </c>
      <c r="AI18" s="125">
        <f t="shared" si="16"/>
        <v>0</v>
      </c>
      <c r="AJ18" s="125">
        <f t="shared" si="17"/>
        <v>0</v>
      </c>
      <c r="AK18" s="125">
        <f t="shared" si="18"/>
        <v>0</v>
      </c>
      <c r="AL18" s="125">
        <f t="shared" si="19"/>
        <v>0</v>
      </c>
      <c r="AM18" s="125">
        <f t="shared" si="20"/>
        <v>0</v>
      </c>
    </row>
    <row r="19" spans="1:39" ht="22.5" customHeight="1">
      <c r="A19" s="120"/>
      <c r="B19" s="82" t="str">
        <f>IF(ISBLANK('Baseline Paddock Data'!B21),"",'Baseline Paddock Data'!B21)</f>
        <v/>
      </c>
      <c r="C19" s="83" t="str">
        <f>IF(ISBLANK('Baseline Paddock Data'!C21),"",'Baseline Paddock Data'!C21)</f>
        <v/>
      </c>
      <c r="D19" s="250">
        <f t="shared" si="3"/>
        <v>0</v>
      </c>
      <c r="E19" s="252" t="str">
        <f t="shared" si="4"/>
        <v/>
      </c>
      <c r="F19" s="245"/>
      <c r="G19" s="245"/>
      <c r="H19" s="245"/>
      <c r="I19" s="245"/>
      <c r="J19" s="245"/>
      <c r="K19" s="245"/>
      <c r="L19" s="245"/>
      <c r="M19" s="245"/>
      <c r="N19" s="245"/>
      <c r="O19" s="245"/>
      <c r="P19" s="245"/>
      <c r="Q19" s="245"/>
      <c r="R19" s="245"/>
      <c r="S19" s="245"/>
      <c r="T19" s="245"/>
      <c r="U19" s="246"/>
      <c r="X19" s="125">
        <f t="shared" si="5"/>
        <v>0</v>
      </c>
      <c r="Y19" s="125">
        <f t="shared" si="6"/>
        <v>0</v>
      </c>
      <c r="Z19" s="125">
        <f t="shared" si="7"/>
        <v>0</v>
      </c>
      <c r="AA19" s="125">
        <f t="shared" si="8"/>
        <v>0</v>
      </c>
      <c r="AB19" s="125">
        <f t="shared" si="9"/>
        <v>0</v>
      </c>
      <c r="AC19" s="125">
        <f t="shared" si="10"/>
        <v>0</v>
      </c>
      <c r="AD19" s="125">
        <f t="shared" si="11"/>
        <v>0</v>
      </c>
      <c r="AE19" s="125">
        <f t="shared" si="12"/>
        <v>0</v>
      </c>
      <c r="AF19" s="125">
        <f t="shared" si="13"/>
        <v>0</v>
      </c>
      <c r="AG19" s="125">
        <f t="shared" si="14"/>
        <v>0</v>
      </c>
      <c r="AH19" s="125">
        <f t="shared" si="15"/>
        <v>0</v>
      </c>
      <c r="AI19" s="125">
        <f t="shared" si="16"/>
        <v>0</v>
      </c>
      <c r="AJ19" s="125">
        <f t="shared" si="17"/>
        <v>0</v>
      </c>
      <c r="AK19" s="125">
        <f t="shared" si="18"/>
        <v>0</v>
      </c>
      <c r="AL19" s="125">
        <f t="shared" si="19"/>
        <v>0</v>
      </c>
      <c r="AM19" s="125">
        <f t="shared" si="20"/>
        <v>0</v>
      </c>
    </row>
    <row r="20" spans="1:39" ht="22.5" customHeight="1">
      <c r="A20" s="120"/>
      <c r="B20" s="82" t="str">
        <f>IF(ISBLANK('Baseline Paddock Data'!B22),"",'Baseline Paddock Data'!B22)</f>
        <v/>
      </c>
      <c r="C20" s="83" t="str">
        <f>IF(ISBLANK('Baseline Paddock Data'!C22),"",'Baseline Paddock Data'!C22)</f>
        <v/>
      </c>
      <c r="D20" s="250">
        <f t="shared" si="3"/>
        <v>0</v>
      </c>
      <c r="E20" s="252" t="str">
        <f t="shared" si="4"/>
        <v/>
      </c>
      <c r="F20" s="245"/>
      <c r="G20" s="245"/>
      <c r="H20" s="245"/>
      <c r="I20" s="245"/>
      <c r="J20" s="245"/>
      <c r="K20" s="245"/>
      <c r="L20" s="245"/>
      <c r="M20" s="245"/>
      <c r="N20" s="245"/>
      <c r="O20" s="245"/>
      <c r="P20" s="245"/>
      <c r="Q20" s="245"/>
      <c r="R20" s="245"/>
      <c r="S20" s="245"/>
      <c r="T20" s="245"/>
      <c r="U20" s="246"/>
      <c r="X20" s="125">
        <f t="shared" si="5"/>
        <v>0</v>
      </c>
      <c r="Y20" s="125">
        <f t="shared" si="6"/>
        <v>0</v>
      </c>
      <c r="Z20" s="125">
        <f t="shared" si="7"/>
        <v>0</v>
      </c>
      <c r="AA20" s="125">
        <f t="shared" si="8"/>
        <v>0</v>
      </c>
      <c r="AB20" s="125">
        <f t="shared" si="9"/>
        <v>0</v>
      </c>
      <c r="AC20" s="125">
        <f t="shared" si="10"/>
        <v>0</v>
      </c>
      <c r="AD20" s="125">
        <f t="shared" si="11"/>
        <v>0</v>
      </c>
      <c r="AE20" s="125">
        <f t="shared" si="12"/>
        <v>0</v>
      </c>
      <c r="AF20" s="125">
        <f t="shared" si="13"/>
        <v>0</v>
      </c>
      <c r="AG20" s="125">
        <f t="shared" si="14"/>
        <v>0</v>
      </c>
      <c r="AH20" s="125">
        <f t="shared" si="15"/>
        <v>0</v>
      </c>
      <c r="AI20" s="125">
        <f t="shared" si="16"/>
        <v>0</v>
      </c>
      <c r="AJ20" s="125">
        <f t="shared" si="17"/>
        <v>0</v>
      </c>
      <c r="AK20" s="125">
        <f t="shared" si="18"/>
        <v>0</v>
      </c>
      <c r="AL20" s="125">
        <f t="shared" si="19"/>
        <v>0</v>
      </c>
      <c r="AM20" s="125">
        <f t="shared" si="20"/>
        <v>0</v>
      </c>
    </row>
    <row r="21" spans="1:39" ht="22.5" customHeight="1">
      <c r="A21" s="120"/>
      <c r="B21" s="82" t="str">
        <f>IF(ISBLANK('Baseline Paddock Data'!B23),"",'Baseline Paddock Data'!B23)</f>
        <v/>
      </c>
      <c r="C21" s="83" t="str">
        <f>IF(ISBLANK('Baseline Paddock Data'!C23),"",'Baseline Paddock Data'!C23)</f>
        <v/>
      </c>
      <c r="D21" s="250">
        <f t="shared" si="3"/>
        <v>0</v>
      </c>
      <c r="E21" s="252" t="str">
        <f t="shared" si="4"/>
        <v/>
      </c>
      <c r="F21" s="245"/>
      <c r="G21" s="245"/>
      <c r="H21" s="245"/>
      <c r="I21" s="245"/>
      <c r="J21" s="245"/>
      <c r="K21" s="245"/>
      <c r="L21" s="245"/>
      <c r="M21" s="245"/>
      <c r="N21" s="245"/>
      <c r="O21" s="245"/>
      <c r="P21" s="245"/>
      <c r="Q21" s="245"/>
      <c r="R21" s="245"/>
      <c r="S21" s="245"/>
      <c r="T21" s="245"/>
      <c r="U21" s="246"/>
      <c r="X21" s="125">
        <f t="shared" si="5"/>
        <v>0</v>
      </c>
      <c r="Y21" s="125">
        <f t="shared" si="6"/>
        <v>0</v>
      </c>
      <c r="Z21" s="125">
        <f t="shared" si="7"/>
        <v>0</v>
      </c>
      <c r="AA21" s="125">
        <f t="shared" si="8"/>
        <v>0</v>
      </c>
      <c r="AB21" s="125">
        <f t="shared" si="9"/>
        <v>0</v>
      </c>
      <c r="AC21" s="125">
        <f t="shared" si="10"/>
        <v>0</v>
      </c>
      <c r="AD21" s="125">
        <f t="shared" si="11"/>
        <v>0</v>
      </c>
      <c r="AE21" s="125">
        <f t="shared" si="12"/>
        <v>0</v>
      </c>
      <c r="AF21" s="125">
        <f t="shared" si="13"/>
        <v>0</v>
      </c>
      <c r="AG21" s="125">
        <f t="shared" si="14"/>
        <v>0</v>
      </c>
      <c r="AH21" s="125">
        <f t="shared" si="15"/>
        <v>0</v>
      </c>
      <c r="AI21" s="125">
        <f t="shared" si="16"/>
        <v>0</v>
      </c>
      <c r="AJ21" s="125">
        <f t="shared" si="17"/>
        <v>0</v>
      </c>
      <c r="AK21" s="125">
        <f t="shared" si="18"/>
        <v>0</v>
      </c>
      <c r="AL21" s="125">
        <f t="shared" si="19"/>
        <v>0</v>
      </c>
      <c r="AM21" s="125">
        <f t="shared" si="20"/>
        <v>0</v>
      </c>
    </row>
    <row r="22" spans="1:39" ht="22.5" customHeight="1">
      <c r="A22" s="120"/>
      <c r="B22" s="82" t="str">
        <f>IF(ISBLANK('Baseline Paddock Data'!B24),"",'Baseline Paddock Data'!B24)</f>
        <v/>
      </c>
      <c r="C22" s="83" t="str">
        <f>IF(ISBLANK('Baseline Paddock Data'!C24),"",'Baseline Paddock Data'!C24)</f>
        <v/>
      </c>
      <c r="D22" s="250">
        <f t="shared" si="3"/>
        <v>0</v>
      </c>
      <c r="E22" s="252" t="str">
        <f t="shared" si="4"/>
        <v/>
      </c>
      <c r="F22" s="245"/>
      <c r="G22" s="245"/>
      <c r="H22" s="245"/>
      <c r="I22" s="245"/>
      <c r="J22" s="245"/>
      <c r="K22" s="245"/>
      <c r="L22" s="245"/>
      <c r="M22" s="245"/>
      <c r="N22" s="245"/>
      <c r="O22" s="245"/>
      <c r="P22" s="245"/>
      <c r="Q22" s="245"/>
      <c r="R22" s="245"/>
      <c r="S22" s="245"/>
      <c r="T22" s="245"/>
      <c r="U22" s="246"/>
      <c r="X22" s="125">
        <f t="shared" si="5"/>
        <v>0</v>
      </c>
      <c r="Y22" s="125">
        <f t="shared" si="6"/>
        <v>0</v>
      </c>
      <c r="Z22" s="125">
        <f t="shared" si="7"/>
        <v>0</v>
      </c>
      <c r="AA22" s="125">
        <f t="shared" si="8"/>
        <v>0</v>
      </c>
      <c r="AB22" s="125">
        <f t="shared" si="9"/>
        <v>0</v>
      </c>
      <c r="AC22" s="125">
        <f t="shared" si="10"/>
        <v>0</v>
      </c>
      <c r="AD22" s="125">
        <f t="shared" si="11"/>
        <v>0</v>
      </c>
      <c r="AE22" s="125">
        <f t="shared" si="12"/>
        <v>0</v>
      </c>
      <c r="AF22" s="125">
        <f t="shared" si="13"/>
        <v>0</v>
      </c>
      <c r="AG22" s="125">
        <f t="shared" si="14"/>
        <v>0</v>
      </c>
      <c r="AH22" s="125">
        <f t="shared" si="15"/>
        <v>0</v>
      </c>
      <c r="AI22" s="125">
        <f t="shared" si="16"/>
        <v>0</v>
      </c>
      <c r="AJ22" s="125">
        <f t="shared" si="17"/>
        <v>0</v>
      </c>
      <c r="AK22" s="125">
        <f t="shared" si="18"/>
        <v>0</v>
      </c>
      <c r="AL22" s="125">
        <f t="shared" si="19"/>
        <v>0</v>
      </c>
      <c r="AM22" s="125">
        <f t="shared" si="20"/>
        <v>0</v>
      </c>
    </row>
    <row r="23" spans="1:39" ht="22.5" customHeight="1">
      <c r="A23" s="120"/>
      <c r="B23" s="82" t="str">
        <f>IF(ISBLANK('Baseline Paddock Data'!B25),"",'Baseline Paddock Data'!B25)</f>
        <v/>
      </c>
      <c r="C23" s="83" t="str">
        <f>IF(ISBLANK('Baseline Paddock Data'!C25),"",'Baseline Paddock Data'!C25)</f>
        <v/>
      </c>
      <c r="D23" s="250">
        <f t="shared" si="3"/>
        <v>0</v>
      </c>
      <c r="E23" s="252" t="str">
        <f t="shared" si="4"/>
        <v/>
      </c>
      <c r="F23" s="245"/>
      <c r="G23" s="245"/>
      <c r="H23" s="245"/>
      <c r="I23" s="245"/>
      <c r="J23" s="245"/>
      <c r="K23" s="245"/>
      <c r="L23" s="245"/>
      <c r="M23" s="245"/>
      <c r="N23" s="245"/>
      <c r="O23" s="245"/>
      <c r="P23" s="245"/>
      <c r="Q23" s="245"/>
      <c r="R23" s="245"/>
      <c r="S23" s="245"/>
      <c r="T23" s="245"/>
      <c r="U23" s="246"/>
      <c r="X23" s="125">
        <f t="shared" si="5"/>
        <v>0</v>
      </c>
      <c r="Y23" s="125">
        <f t="shared" si="6"/>
        <v>0</v>
      </c>
      <c r="Z23" s="125">
        <f t="shared" si="7"/>
        <v>0</v>
      </c>
      <c r="AA23" s="125">
        <f t="shared" si="8"/>
        <v>0</v>
      </c>
      <c r="AB23" s="125">
        <f t="shared" si="9"/>
        <v>0</v>
      </c>
      <c r="AC23" s="125">
        <f t="shared" si="10"/>
        <v>0</v>
      </c>
      <c r="AD23" s="125">
        <f t="shared" si="11"/>
        <v>0</v>
      </c>
      <c r="AE23" s="125">
        <f t="shared" si="12"/>
        <v>0</v>
      </c>
      <c r="AF23" s="125">
        <f t="shared" si="13"/>
        <v>0</v>
      </c>
      <c r="AG23" s="125">
        <f t="shared" si="14"/>
        <v>0</v>
      </c>
      <c r="AH23" s="125">
        <f t="shared" si="15"/>
        <v>0</v>
      </c>
      <c r="AI23" s="125">
        <f t="shared" si="16"/>
        <v>0</v>
      </c>
      <c r="AJ23" s="125">
        <f t="shared" si="17"/>
        <v>0</v>
      </c>
      <c r="AK23" s="125">
        <f t="shared" si="18"/>
        <v>0</v>
      </c>
      <c r="AL23" s="125">
        <f t="shared" si="19"/>
        <v>0</v>
      </c>
      <c r="AM23" s="125">
        <f t="shared" si="20"/>
        <v>0</v>
      </c>
    </row>
    <row r="24" spans="1:39" ht="22.5" customHeight="1">
      <c r="A24" s="120"/>
      <c r="B24" s="82" t="str">
        <f>IF(ISBLANK('Baseline Paddock Data'!B26),"",'Baseline Paddock Data'!B26)</f>
        <v/>
      </c>
      <c r="C24" s="83" t="str">
        <f>IF(ISBLANK('Baseline Paddock Data'!C26),"",'Baseline Paddock Data'!C26)</f>
        <v/>
      </c>
      <c r="D24" s="250">
        <f t="shared" si="3"/>
        <v>0</v>
      </c>
      <c r="E24" s="252" t="str">
        <f t="shared" si="4"/>
        <v/>
      </c>
      <c r="F24" s="245"/>
      <c r="G24" s="245"/>
      <c r="H24" s="245"/>
      <c r="I24" s="245"/>
      <c r="J24" s="245"/>
      <c r="K24" s="245"/>
      <c r="L24" s="245"/>
      <c r="M24" s="245"/>
      <c r="N24" s="245"/>
      <c r="O24" s="245"/>
      <c r="P24" s="245"/>
      <c r="Q24" s="245"/>
      <c r="R24" s="245"/>
      <c r="S24" s="245"/>
      <c r="T24" s="245"/>
      <c r="U24" s="246"/>
      <c r="X24" s="125">
        <f t="shared" si="5"/>
        <v>0</v>
      </c>
      <c r="Y24" s="125">
        <f t="shared" si="6"/>
        <v>0</v>
      </c>
      <c r="Z24" s="125">
        <f t="shared" si="7"/>
        <v>0</v>
      </c>
      <c r="AA24" s="125">
        <f t="shared" si="8"/>
        <v>0</v>
      </c>
      <c r="AB24" s="125">
        <f t="shared" si="9"/>
        <v>0</v>
      </c>
      <c r="AC24" s="125">
        <f t="shared" si="10"/>
        <v>0</v>
      </c>
      <c r="AD24" s="125">
        <f t="shared" si="11"/>
        <v>0</v>
      </c>
      <c r="AE24" s="125">
        <f t="shared" si="12"/>
        <v>0</v>
      </c>
      <c r="AF24" s="125">
        <f t="shared" si="13"/>
        <v>0</v>
      </c>
      <c r="AG24" s="125">
        <f t="shared" si="14"/>
        <v>0</v>
      </c>
      <c r="AH24" s="125">
        <f t="shared" si="15"/>
        <v>0</v>
      </c>
      <c r="AI24" s="125">
        <f t="shared" si="16"/>
        <v>0</v>
      </c>
      <c r="AJ24" s="125">
        <f t="shared" si="17"/>
        <v>0</v>
      </c>
      <c r="AK24" s="125">
        <f t="shared" si="18"/>
        <v>0</v>
      </c>
      <c r="AL24" s="125">
        <f t="shared" si="19"/>
        <v>0</v>
      </c>
      <c r="AM24" s="125">
        <f t="shared" si="20"/>
        <v>0</v>
      </c>
    </row>
    <row r="25" spans="1:39" ht="22.5" customHeight="1">
      <c r="A25" s="120"/>
      <c r="B25" s="82" t="str">
        <f>IF(ISBLANK('Baseline Paddock Data'!B27),"",'Baseline Paddock Data'!B27)</f>
        <v/>
      </c>
      <c r="C25" s="83" t="str">
        <f>IF(ISBLANK('Baseline Paddock Data'!C27),"",'Baseline Paddock Data'!C27)</f>
        <v/>
      </c>
      <c r="D25" s="250">
        <f t="shared" si="3"/>
        <v>0</v>
      </c>
      <c r="E25" s="252" t="str">
        <f t="shared" si="4"/>
        <v/>
      </c>
      <c r="F25" s="245"/>
      <c r="G25" s="245"/>
      <c r="H25" s="245"/>
      <c r="I25" s="245"/>
      <c r="J25" s="245"/>
      <c r="K25" s="245"/>
      <c r="L25" s="245"/>
      <c r="M25" s="245"/>
      <c r="N25" s="245"/>
      <c r="O25" s="245"/>
      <c r="P25" s="245"/>
      <c r="Q25" s="245"/>
      <c r="R25" s="245"/>
      <c r="S25" s="245"/>
      <c r="T25" s="245"/>
      <c r="U25" s="246"/>
      <c r="X25" s="125">
        <f t="shared" si="5"/>
        <v>0</v>
      </c>
      <c r="Y25" s="125">
        <f t="shared" si="6"/>
        <v>0</v>
      </c>
      <c r="Z25" s="125">
        <f t="shared" si="7"/>
        <v>0</v>
      </c>
      <c r="AA25" s="125">
        <f t="shared" si="8"/>
        <v>0</v>
      </c>
      <c r="AB25" s="125">
        <f t="shared" si="9"/>
        <v>0</v>
      </c>
      <c r="AC25" s="125">
        <f t="shared" si="10"/>
        <v>0</v>
      </c>
      <c r="AD25" s="125">
        <f t="shared" si="11"/>
        <v>0</v>
      </c>
      <c r="AE25" s="125">
        <f t="shared" si="12"/>
        <v>0</v>
      </c>
      <c r="AF25" s="125">
        <f t="shared" si="13"/>
        <v>0</v>
      </c>
      <c r="AG25" s="125">
        <f t="shared" si="14"/>
        <v>0</v>
      </c>
      <c r="AH25" s="125">
        <f t="shared" si="15"/>
        <v>0</v>
      </c>
      <c r="AI25" s="125">
        <f t="shared" si="16"/>
        <v>0</v>
      </c>
      <c r="AJ25" s="125">
        <f t="shared" si="17"/>
        <v>0</v>
      </c>
      <c r="AK25" s="125">
        <f t="shared" si="18"/>
        <v>0</v>
      </c>
      <c r="AL25" s="125">
        <f t="shared" si="19"/>
        <v>0</v>
      </c>
      <c r="AM25" s="125">
        <f t="shared" si="20"/>
        <v>0</v>
      </c>
    </row>
    <row r="26" spans="1:39" ht="22.5" customHeight="1">
      <c r="A26" s="120"/>
      <c r="B26" s="82" t="str">
        <f>IF(ISBLANK('Baseline Paddock Data'!B28),"",'Baseline Paddock Data'!B28)</f>
        <v/>
      </c>
      <c r="C26" s="83" t="str">
        <f>IF(ISBLANK('Baseline Paddock Data'!C28),"",'Baseline Paddock Data'!C28)</f>
        <v/>
      </c>
      <c r="D26" s="250">
        <f t="shared" si="3"/>
        <v>0</v>
      </c>
      <c r="E26" s="252" t="str">
        <f t="shared" si="4"/>
        <v/>
      </c>
      <c r="F26" s="245"/>
      <c r="G26" s="245"/>
      <c r="H26" s="245"/>
      <c r="I26" s="245"/>
      <c r="J26" s="245"/>
      <c r="K26" s="245"/>
      <c r="L26" s="245"/>
      <c r="M26" s="245"/>
      <c r="N26" s="245"/>
      <c r="O26" s="245"/>
      <c r="P26" s="245"/>
      <c r="Q26" s="245"/>
      <c r="R26" s="245"/>
      <c r="S26" s="245"/>
      <c r="T26" s="245"/>
      <c r="U26" s="246"/>
      <c r="X26" s="125">
        <f t="shared" si="5"/>
        <v>0</v>
      </c>
      <c r="Y26" s="125">
        <f t="shared" si="6"/>
        <v>0</v>
      </c>
      <c r="Z26" s="125">
        <f t="shared" si="7"/>
        <v>0</v>
      </c>
      <c r="AA26" s="125">
        <f t="shared" si="8"/>
        <v>0</v>
      </c>
      <c r="AB26" s="125">
        <f t="shared" si="9"/>
        <v>0</v>
      </c>
      <c r="AC26" s="125">
        <f t="shared" si="10"/>
        <v>0</v>
      </c>
      <c r="AD26" s="125">
        <f t="shared" si="11"/>
        <v>0</v>
      </c>
      <c r="AE26" s="125">
        <f t="shared" si="12"/>
        <v>0</v>
      </c>
      <c r="AF26" s="125">
        <f t="shared" si="13"/>
        <v>0</v>
      </c>
      <c r="AG26" s="125">
        <f t="shared" si="14"/>
        <v>0</v>
      </c>
      <c r="AH26" s="125">
        <f t="shared" si="15"/>
        <v>0</v>
      </c>
      <c r="AI26" s="125">
        <f t="shared" si="16"/>
        <v>0</v>
      </c>
      <c r="AJ26" s="125">
        <f t="shared" si="17"/>
        <v>0</v>
      </c>
      <c r="AK26" s="125">
        <f t="shared" si="18"/>
        <v>0</v>
      </c>
      <c r="AL26" s="125">
        <f t="shared" si="19"/>
        <v>0</v>
      </c>
      <c r="AM26" s="125">
        <f t="shared" si="20"/>
        <v>0</v>
      </c>
    </row>
    <row r="27" spans="1:39" ht="22.5" customHeight="1">
      <c r="A27" s="120"/>
      <c r="B27" s="82" t="str">
        <f>IF(ISBLANK('Baseline Paddock Data'!B29),"",'Baseline Paddock Data'!B29)</f>
        <v/>
      </c>
      <c r="C27" s="83" t="str">
        <f>IF(ISBLANK('Baseline Paddock Data'!C29),"",'Baseline Paddock Data'!C29)</f>
        <v/>
      </c>
      <c r="D27" s="250">
        <f t="shared" si="3"/>
        <v>0</v>
      </c>
      <c r="E27" s="252" t="str">
        <f t="shared" si="4"/>
        <v/>
      </c>
      <c r="F27" s="245"/>
      <c r="G27" s="245"/>
      <c r="H27" s="245"/>
      <c r="I27" s="245"/>
      <c r="J27" s="245"/>
      <c r="K27" s="245"/>
      <c r="L27" s="245"/>
      <c r="M27" s="245"/>
      <c r="N27" s="245"/>
      <c r="O27" s="245"/>
      <c r="P27" s="245"/>
      <c r="Q27" s="245"/>
      <c r="R27" s="245"/>
      <c r="S27" s="245"/>
      <c r="T27" s="245"/>
      <c r="U27" s="246"/>
      <c r="X27" s="125">
        <f t="shared" si="5"/>
        <v>0</v>
      </c>
      <c r="Y27" s="125">
        <f t="shared" si="6"/>
        <v>0</v>
      </c>
      <c r="Z27" s="125">
        <f t="shared" si="7"/>
        <v>0</v>
      </c>
      <c r="AA27" s="125">
        <f t="shared" si="8"/>
        <v>0</v>
      </c>
      <c r="AB27" s="125">
        <f t="shared" si="9"/>
        <v>0</v>
      </c>
      <c r="AC27" s="125">
        <f t="shared" si="10"/>
        <v>0</v>
      </c>
      <c r="AD27" s="125">
        <f t="shared" si="11"/>
        <v>0</v>
      </c>
      <c r="AE27" s="125">
        <f t="shared" si="12"/>
        <v>0</v>
      </c>
      <c r="AF27" s="125">
        <f t="shared" si="13"/>
        <v>0</v>
      </c>
      <c r="AG27" s="125">
        <f t="shared" si="14"/>
        <v>0</v>
      </c>
      <c r="AH27" s="125">
        <f t="shared" si="15"/>
        <v>0</v>
      </c>
      <c r="AI27" s="125">
        <f t="shared" si="16"/>
        <v>0</v>
      </c>
      <c r="AJ27" s="125">
        <f t="shared" si="17"/>
        <v>0</v>
      </c>
      <c r="AK27" s="125">
        <f t="shared" si="18"/>
        <v>0</v>
      </c>
      <c r="AL27" s="125">
        <f t="shared" si="19"/>
        <v>0</v>
      </c>
      <c r="AM27" s="125">
        <f t="shared" si="20"/>
        <v>0</v>
      </c>
    </row>
    <row r="28" spans="1:39" ht="22.5" customHeight="1">
      <c r="A28" s="120"/>
      <c r="B28" s="82" t="str">
        <f>IF(ISBLANK('Baseline Paddock Data'!B30),"",'Baseline Paddock Data'!B30)</f>
        <v/>
      </c>
      <c r="C28" s="83" t="str">
        <f>IF(ISBLANK('Baseline Paddock Data'!C30),"",'Baseline Paddock Data'!C30)</f>
        <v/>
      </c>
      <c r="D28" s="250">
        <f t="shared" si="3"/>
        <v>0</v>
      </c>
      <c r="E28" s="252" t="str">
        <f t="shared" si="4"/>
        <v/>
      </c>
      <c r="F28" s="245"/>
      <c r="G28" s="245"/>
      <c r="H28" s="245"/>
      <c r="I28" s="245"/>
      <c r="J28" s="245"/>
      <c r="K28" s="245"/>
      <c r="L28" s="245"/>
      <c r="M28" s="245"/>
      <c r="N28" s="245"/>
      <c r="O28" s="245"/>
      <c r="P28" s="245"/>
      <c r="Q28" s="245"/>
      <c r="R28" s="245"/>
      <c r="S28" s="245"/>
      <c r="T28" s="245"/>
      <c r="U28" s="246"/>
      <c r="X28" s="125">
        <f t="shared" si="5"/>
        <v>0</v>
      </c>
      <c r="Y28" s="125">
        <f t="shared" si="6"/>
        <v>0</v>
      </c>
      <c r="Z28" s="125">
        <f t="shared" si="7"/>
        <v>0</v>
      </c>
      <c r="AA28" s="125">
        <f t="shared" si="8"/>
        <v>0</v>
      </c>
      <c r="AB28" s="125">
        <f t="shared" si="9"/>
        <v>0</v>
      </c>
      <c r="AC28" s="125">
        <f t="shared" si="10"/>
        <v>0</v>
      </c>
      <c r="AD28" s="125">
        <f t="shared" si="11"/>
        <v>0</v>
      </c>
      <c r="AE28" s="125">
        <f t="shared" si="12"/>
        <v>0</v>
      </c>
      <c r="AF28" s="125">
        <f t="shared" si="13"/>
        <v>0</v>
      </c>
      <c r="AG28" s="125">
        <f t="shared" si="14"/>
        <v>0</v>
      </c>
      <c r="AH28" s="125">
        <f t="shared" si="15"/>
        <v>0</v>
      </c>
      <c r="AI28" s="125">
        <f t="shared" si="16"/>
        <v>0</v>
      </c>
      <c r="AJ28" s="125">
        <f t="shared" si="17"/>
        <v>0</v>
      </c>
      <c r="AK28" s="125">
        <f t="shared" si="18"/>
        <v>0</v>
      </c>
      <c r="AL28" s="125">
        <f t="shared" si="19"/>
        <v>0</v>
      </c>
      <c r="AM28" s="125">
        <f t="shared" si="20"/>
        <v>0</v>
      </c>
    </row>
    <row r="29" spans="1:39" ht="22.5" customHeight="1">
      <c r="A29" s="120"/>
      <c r="B29" s="82" t="str">
        <f>IF(ISBLANK('Baseline Paddock Data'!B31),"",'Baseline Paddock Data'!B31)</f>
        <v/>
      </c>
      <c r="C29" s="83" t="str">
        <f>IF(ISBLANK('Baseline Paddock Data'!C31),"",'Baseline Paddock Data'!C31)</f>
        <v/>
      </c>
      <c r="D29" s="250">
        <f t="shared" si="3"/>
        <v>0</v>
      </c>
      <c r="E29" s="252" t="str">
        <f t="shared" si="4"/>
        <v/>
      </c>
      <c r="F29" s="245"/>
      <c r="G29" s="245"/>
      <c r="H29" s="245"/>
      <c r="I29" s="245"/>
      <c r="J29" s="245"/>
      <c r="K29" s="245"/>
      <c r="L29" s="245"/>
      <c r="M29" s="245"/>
      <c r="N29" s="245"/>
      <c r="O29" s="245"/>
      <c r="P29" s="245"/>
      <c r="Q29" s="245"/>
      <c r="R29" s="245"/>
      <c r="S29" s="245"/>
      <c r="T29" s="245"/>
      <c r="U29" s="246"/>
      <c r="X29" s="125">
        <f t="shared" si="5"/>
        <v>0</v>
      </c>
      <c r="Y29" s="125">
        <f t="shared" si="6"/>
        <v>0</v>
      </c>
      <c r="Z29" s="125">
        <f t="shared" si="7"/>
        <v>0</v>
      </c>
      <c r="AA29" s="125">
        <f t="shared" si="8"/>
        <v>0</v>
      </c>
      <c r="AB29" s="125">
        <f t="shared" si="9"/>
        <v>0</v>
      </c>
      <c r="AC29" s="125">
        <f t="shared" si="10"/>
        <v>0</v>
      </c>
      <c r="AD29" s="125">
        <f t="shared" si="11"/>
        <v>0</v>
      </c>
      <c r="AE29" s="125">
        <f t="shared" si="12"/>
        <v>0</v>
      </c>
      <c r="AF29" s="125">
        <f t="shared" si="13"/>
        <v>0</v>
      </c>
      <c r="AG29" s="125">
        <f t="shared" si="14"/>
        <v>0</v>
      </c>
      <c r="AH29" s="125">
        <f t="shared" si="15"/>
        <v>0</v>
      </c>
      <c r="AI29" s="125">
        <f t="shared" si="16"/>
        <v>0</v>
      </c>
      <c r="AJ29" s="125">
        <f t="shared" si="17"/>
        <v>0</v>
      </c>
      <c r="AK29" s="125">
        <f t="shared" si="18"/>
        <v>0</v>
      </c>
      <c r="AL29" s="125">
        <f t="shared" si="19"/>
        <v>0</v>
      </c>
      <c r="AM29" s="125">
        <f t="shared" si="20"/>
        <v>0</v>
      </c>
    </row>
    <row r="30" spans="1:39" ht="22.5" customHeight="1">
      <c r="A30" s="120"/>
      <c r="B30" s="82" t="str">
        <f>IF(ISBLANK('Baseline Paddock Data'!B32),"",'Baseline Paddock Data'!B32)</f>
        <v/>
      </c>
      <c r="C30" s="83" t="str">
        <f>IF(ISBLANK('Baseline Paddock Data'!C32),"",'Baseline Paddock Data'!C32)</f>
        <v/>
      </c>
      <c r="D30" s="250">
        <f t="shared" si="3"/>
        <v>0</v>
      </c>
      <c r="E30" s="252" t="str">
        <f t="shared" si="4"/>
        <v/>
      </c>
      <c r="F30" s="245"/>
      <c r="G30" s="245"/>
      <c r="H30" s="245"/>
      <c r="I30" s="245"/>
      <c r="J30" s="245"/>
      <c r="K30" s="245"/>
      <c r="L30" s="245"/>
      <c r="M30" s="245"/>
      <c r="N30" s="245"/>
      <c r="O30" s="245"/>
      <c r="P30" s="245"/>
      <c r="Q30" s="245"/>
      <c r="R30" s="245"/>
      <c r="S30" s="245"/>
      <c r="T30" s="245"/>
      <c r="U30" s="246"/>
      <c r="X30" s="125">
        <f t="shared" si="5"/>
        <v>0</v>
      </c>
      <c r="Y30" s="125">
        <f t="shared" si="6"/>
        <v>0</v>
      </c>
      <c r="Z30" s="125">
        <f t="shared" si="7"/>
        <v>0</v>
      </c>
      <c r="AA30" s="125">
        <f t="shared" si="8"/>
        <v>0</v>
      </c>
      <c r="AB30" s="125">
        <f t="shared" si="9"/>
        <v>0</v>
      </c>
      <c r="AC30" s="125">
        <f t="shared" si="10"/>
        <v>0</v>
      </c>
      <c r="AD30" s="125">
        <f t="shared" si="11"/>
        <v>0</v>
      </c>
      <c r="AE30" s="125">
        <f t="shared" si="12"/>
        <v>0</v>
      </c>
      <c r="AF30" s="125">
        <f t="shared" si="13"/>
        <v>0</v>
      </c>
      <c r="AG30" s="125">
        <f t="shared" si="14"/>
        <v>0</v>
      </c>
      <c r="AH30" s="125">
        <f t="shared" si="15"/>
        <v>0</v>
      </c>
      <c r="AI30" s="125">
        <f t="shared" si="16"/>
        <v>0</v>
      </c>
      <c r="AJ30" s="125">
        <f t="shared" si="17"/>
        <v>0</v>
      </c>
      <c r="AK30" s="125">
        <f t="shared" si="18"/>
        <v>0</v>
      </c>
      <c r="AL30" s="125">
        <f t="shared" si="19"/>
        <v>0</v>
      </c>
      <c r="AM30" s="125">
        <f t="shared" si="20"/>
        <v>0</v>
      </c>
    </row>
    <row r="31" spans="1:39" ht="22.5" customHeight="1">
      <c r="A31" s="120"/>
      <c r="B31" s="82" t="str">
        <f>IF(ISBLANK('Baseline Paddock Data'!B33),"",'Baseline Paddock Data'!B33)</f>
        <v/>
      </c>
      <c r="C31" s="83" t="str">
        <f>IF(ISBLANK('Baseline Paddock Data'!C33),"",'Baseline Paddock Data'!C33)</f>
        <v/>
      </c>
      <c r="D31" s="250">
        <f t="shared" si="3"/>
        <v>0</v>
      </c>
      <c r="E31" s="252" t="str">
        <f t="shared" si="4"/>
        <v/>
      </c>
      <c r="F31" s="245"/>
      <c r="G31" s="245"/>
      <c r="H31" s="245"/>
      <c r="I31" s="245"/>
      <c r="J31" s="245"/>
      <c r="K31" s="245"/>
      <c r="L31" s="245"/>
      <c r="M31" s="245"/>
      <c r="N31" s="245"/>
      <c r="O31" s="245"/>
      <c r="P31" s="245"/>
      <c r="Q31" s="245"/>
      <c r="R31" s="245"/>
      <c r="S31" s="245"/>
      <c r="T31" s="245"/>
      <c r="U31" s="246"/>
      <c r="X31" s="125">
        <f t="shared" si="5"/>
        <v>0</v>
      </c>
      <c r="Y31" s="125">
        <f t="shared" si="6"/>
        <v>0</v>
      </c>
      <c r="Z31" s="125">
        <f t="shared" si="7"/>
        <v>0</v>
      </c>
      <c r="AA31" s="125">
        <f t="shared" si="8"/>
        <v>0</v>
      </c>
      <c r="AB31" s="125">
        <f t="shared" si="9"/>
        <v>0</v>
      </c>
      <c r="AC31" s="125">
        <f t="shared" si="10"/>
        <v>0</v>
      </c>
      <c r="AD31" s="125">
        <f t="shared" si="11"/>
        <v>0</v>
      </c>
      <c r="AE31" s="125">
        <f t="shared" si="12"/>
        <v>0</v>
      </c>
      <c r="AF31" s="125">
        <f t="shared" si="13"/>
        <v>0</v>
      </c>
      <c r="AG31" s="125">
        <f t="shared" si="14"/>
        <v>0</v>
      </c>
      <c r="AH31" s="125">
        <f t="shared" si="15"/>
        <v>0</v>
      </c>
      <c r="AI31" s="125">
        <f t="shared" si="16"/>
        <v>0</v>
      </c>
      <c r="AJ31" s="125">
        <f t="shared" si="17"/>
        <v>0</v>
      </c>
      <c r="AK31" s="125">
        <f t="shared" si="18"/>
        <v>0</v>
      </c>
      <c r="AL31" s="125">
        <f t="shared" si="19"/>
        <v>0</v>
      </c>
      <c r="AM31" s="125">
        <f t="shared" si="20"/>
        <v>0</v>
      </c>
    </row>
    <row r="32" spans="1:39" ht="22.5" customHeight="1">
      <c r="A32" s="120"/>
      <c r="B32" s="82" t="str">
        <f>IF(ISBLANK('Baseline Paddock Data'!B34),"",'Baseline Paddock Data'!B34)</f>
        <v/>
      </c>
      <c r="C32" s="83" t="str">
        <f>IF(ISBLANK('Baseline Paddock Data'!C34),"",'Baseline Paddock Data'!C34)</f>
        <v/>
      </c>
      <c r="D32" s="250">
        <f t="shared" si="3"/>
        <v>0</v>
      </c>
      <c r="E32" s="252" t="str">
        <f t="shared" si="4"/>
        <v/>
      </c>
      <c r="F32" s="245"/>
      <c r="G32" s="245"/>
      <c r="H32" s="245"/>
      <c r="I32" s="245"/>
      <c r="J32" s="245"/>
      <c r="K32" s="245"/>
      <c r="L32" s="245"/>
      <c r="M32" s="245"/>
      <c r="N32" s="245"/>
      <c r="O32" s="245"/>
      <c r="P32" s="245"/>
      <c r="Q32" s="245"/>
      <c r="R32" s="245"/>
      <c r="S32" s="245"/>
      <c r="T32" s="245"/>
      <c r="U32" s="246"/>
      <c r="X32" s="125">
        <f t="shared" si="5"/>
        <v>0</v>
      </c>
      <c r="Y32" s="125">
        <f t="shared" si="6"/>
        <v>0</v>
      </c>
      <c r="Z32" s="125">
        <f t="shared" si="7"/>
        <v>0</v>
      </c>
      <c r="AA32" s="125">
        <f t="shared" si="8"/>
        <v>0</v>
      </c>
      <c r="AB32" s="125">
        <f t="shared" si="9"/>
        <v>0</v>
      </c>
      <c r="AC32" s="125">
        <f t="shared" si="10"/>
        <v>0</v>
      </c>
      <c r="AD32" s="125">
        <f t="shared" si="11"/>
        <v>0</v>
      </c>
      <c r="AE32" s="125">
        <f t="shared" si="12"/>
        <v>0</v>
      </c>
      <c r="AF32" s="125">
        <f t="shared" si="13"/>
        <v>0</v>
      </c>
      <c r="AG32" s="125">
        <f t="shared" si="14"/>
        <v>0</v>
      </c>
      <c r="AH32" s="125">
        <f t="shared" si="15"/>
        <v>0</v>
      </c>
      <c r="AI32" s="125">
        <f t="shared" si="16"/>
        <v>0</v>
      </c>
      <c r="AJ32" s="125">
        <f t="shared" si="17"/>
        <v>0</v>
      </c>
      <c r="AK32" s="125">
        <f t="shared" si="18"/>
        <v>0</v>
      </c>
      <c r="AL32" s="125">
        <f t="shared" si="19"/>
        <v>0</v>
      </c>
      <c r="AM32" s="125">
        <f t="shared" si="20"/>
        <v>0</v>
      </c>
    </row>
    <row r="33" spans="1:39" ht="22.5" customHeight="1">
      <c r="A33" s="120"/>
      <c r="B33" s="82" t="str">
        <f>IF(ISBLANK('Baseline Paddock Data'!B35),"",'Baseline Paddock Data'!B35)</f>
        <v/>
      </c>
      <c r="C33" s="83" t="str">
        <f>IF(ISBLANK('Baseline Paddock Data'!C35),"",'Baseline Paddock Data'!C35)</f>
        <v/>
      </c>
      <c r="D33" s="250">
        <f t="shared" si="3"/>
        <v>0</v>
      </c>
      <c r="E33" s="252" t="str">
        <f t="shared" si="4"/>
        <v/>
      </c>
      <c r="F33" s="245"/>
      <c r="G33" s="245"/>
      <c r="H33" s="245"/>
      <c r="I33" s="245"/>
      <c r="J33" s="245"/>
      <c r="K33" s="245"/>
      <c r="L33" s="245"/>
      <c r="M33" s="245"/>
      <c r="N33" s="245"/>
      <c r="O33" s="245"/>
      <c r="P33" s="245"/>
      <c r="Q33" s="245"/>
      <c r="R33" s="245"/>
      <c r="S33" s="245"/>
      <c r="T33" s="245"/>
      <c r="U33" s="246"/>
      <c r="X33" s="125">
        <f t="shared" si="5"/>
        <v>0</v>
      </c>
      <c r="Y33" s="125">
        <f t="shared" si="6"/>
        <v>0</v>
      </c>
      <c r="Z33" s="125">
        <f t="shared" si="7"/>
        <v>0</v>
      </c>
      <c r="AA33" s="125">
        <f t="shared" si="8"/>
        <v>0</v>
      </c>
      <c r="AB33" s="125">
        <f t="shared" si="9"/>
        <v>0</v>
      </c>
      <c r="AC33" s="125">
        <f t="shared" si="10"/>
        <v>0</v>
      </c>
      <c r="AD33" s="125">
        <f t="shared" si="11"/>
        <v>0</v>
      </c>
      <c r="AE33" s="125">
        <f t="shared" si="12"/>
        <v>0</v>
      </c>
      <c r="AF33" s="125">
        <f t="shared" si="13"/>
        <v>0</v>
      </c>
      <c r="AG33" s="125">
        <f t="shared" si="14"/>
        <v>0</v>
      </c>
      <c r="AH33" s="125">
        <f t="shared" si="15"/>
        <v>0</v>
      </c>
      <c r="AI33" s="125">
        <f t="shared" si="16"/>
        <v>0</v>
      </c>
      <c r="AJ33" s="125">
        <f t="shared" si="17"/>
        <v>0</v>
      </c>
      <c r="AK33" s="125">
        <f t="shared" si="18"/>
        <v>0</v>
      </c>
      <c r="AL33" s="125">
        <f t="shared" si="19"/>
        <v>0</v>
      </c>
      <c r="AM33" s="125">
        <f t="shared" si="20"/>
        <v>0</v>
      </c>
    </row>
    <row r="34" spans="1:39" ht="22.5" customHeight="1">
      <c r="A34" s="120"/>
      <c r="B34" s="82" t="str">
        <f>IF(ISBLANK('Baseline Paddock Data'!B36),"",'Baseline Paddock Data'!B36)</f>
        <v/>
      </c>
      <c r="C34" s="83" t="str">
        <f>IF(ISBLANK('Baseline Paddock Data'!C36),"",'Baseline Paddock Data'!C36)</f>
        <v/>
      </c>
      <c r="D34" s="250">
        <f t="shared" si="3"/>
        <v>0</v>
      </c>
      <c r="E34" s="252" t="str">
        <f t="shared" si="4"/>
        <v/>
      </c>
      <c r="F34" s="245"/>
      <c r="G34" s="245"/>
      <c r="H34" s="245"/>
      <c r="I34" s="245"/>
      <c r="J34" s="245"/>
      <c r="K34" s="245"/>
      <c r="L34" s="245"/>
      <c r="M34" s="245"/>
      <c r="N34" s="245"/>
      <c r="O34" s="245"/>
      <c r="P34" s="245"/>
      <c r="Q34" s="245"/>
      <c r="R34" s="245"/>
      <c r="S34" s="245"/>
      <c r="T34" s="245"/>
      <c r="U34" s="246"/>
      <c r="X34" s="125">
        <f t="shared" si="5"/>
        <v>0</v>
      </c>
      <c r="Y34" s="125">
        <f t="shared" si="6"/>
        <v>0</v>
      </c>
      <c r="Z34" s="125">
        <f t="shared" si="7"/>
        <v>0</v>
      </c>
      <c r="AA34" s="125">
        <f t="shared" si="8"/>
        <v>0</v>
      </c>
      <c r="AB34" s="125">
        <f t="shared" si="9"/>
        <v>0</v>
      </c>
      <c r="AC34" s="125">
        <f t="shared" si="10"/>
        <v>0</v>
      </c>
      <c r="AD34" s="125">
        <f t="shared" si="11"/>
        <v>0</v>
      </c>
      <c r="AE34" s="125">
        <f t="shared" si="12"/>
        <v>0</v>
      </c>
      <c r="AF34" s="125">
        <f t="shared" si="13"/>
        <v>0</v>
      </c>
      <c r="AG34" s="125">
        <f t="shared" si="14"/>
        <v>0</v>
      </c>
      <c r="AH34" s="125">
        <f t="shared" si="15"/>
        <v>0</v>
      </c>
      <c r="AI34" s="125">
        <f t="shared" si="16"/>
        <v>0</v>
      </c>
      <c r="AJ34" s="125">
        <f t="shared" si="17"/>
        <v>0</v>
      </c>
      <c r="AK34" s="125">
        <f t="shared" si="18"/>
        <v>0</v>
      </c>
      <c r="AL34" s="125">
        <f t="shared" si="19"/>
        <v>0</v>
      </c>
      <c r="AM34" s="125">
        <f t="shared" si="20"/>
        <v>0</v>
      </c>
    </row>
    <row r="35" spans="1:39" ht="22.5" customHeight="1">
      <c r="A35" s="120"/>
      <c r="B35" s="82" t="str">
        <f>IF(ISBLANK('Baseline Paddock Data'!B37),"",'Baseline Paddock Data'!B37)</f>
        <v/>
      </c>
      <c r="C35" s="83" t="str">
        <f>IF(ISBLANK('Baseline Paddock Data'!C37),"",'Baseline Paddock Data'!C37)</f>
        <v/>
      </c>
      <c r="D35" s="250">
        <f t="shared" si="3"/>
        <v>0</v>
      </c>
      <c r="E35" s="252" t="str">
        <f t="shared" si="4"/>
        <v/>
      </c>
      <c r="F35" s="245"/>
      <c r="G35" s="245"/>
      <c r="H35" s="245"/>
      <c r="I35" s="245"/>
      <c r="J35" s="245"/>
      <c r="K35" s="245"/>
      <c r="L35" s="245"/>
      <c r="M35" s="245"/>
      <c r="N35" s="245"/>
      <c r="O35" s="245"/>
      <c r="P35" s="245"/>
      <c r="Q35" s="245"/>
      <c r="R35" s="245"/>
      <c r="S35" s="245"/>
      <c r="T35" s="245"/>
      <c r="U35" s="246"/>
      <c r="X35" s="125">
        <f t="shared" si="5"/>
        <v>0</v>
      </c>
      <c r="Y35" s="125">
        <f t="shared" si="6"/>
        <v>0</v>
      </c>
      <c r="Z35" s="125">
        <f t="shared" si="7"/>
        <v>0</v>
      </c>
      <c r="AA35" s="125">
        <f t="shared" si="8"/>
        <v>0</v>
      </c>
      <c r="AB35" s="125">
        <f t="shared" si="9"/>
        <v>0</v>
      </c>
      <c r="AC35" s="125">
        <f t="shared" si="10"/>
        <v>0</v>
      </c>
      <c r="AD35" s="125">
        <f t="shared" si="11"/>
        <v>0</v>
      </c>
      <c r="AE35" s="125">
        <f t="shared" si="12"/>
        <v>0</v>
      </c>
      <c r="AF35" s="125">
        <f t="shared" si="13"/>
        <v>0</v>
      </c>
      <c r="AG35" s="125">
        <f t="shared" si="14"/>
        <v>0</v>
      </c>
      <c r="AH35" s="125">
        <f t="shared" si="15"/>
        <v>0</v>
      </c>
      <c r="AI35" s="125">
        <f t="shared" si="16"/>
        <v>0</v>
      </c>
      <c r="AJ35" s="125">
        <f t="shared" si="17"/>
        <v>0</v>
      </c>
      <c r="AK35" s="125">
        <f t="shared" si="18"/>
        <v>0</v>
      </c>
      <c r="AL35" s="125">
        <f t="shared" si="19"/>
        <v>0</v>
      </c>
      <c r="AM35" s="125">
        <f t="shared" si="20"/>
        <v>0</v>
      </c>
    </row>
    <row r="36" spans="1:39" ht="22.5" customHeight="1">
      <c r="A36" s="120"/>
      <c r="B36" s="82" t="str">
        <f>IF(ISBLANK('Baseline Paddock Data'!B38),"",'Baseline Paddock Data'!B38)</f>
        <v/>
      </c>
      <c r="C36" s="83" t="str">
        <f>IF(ISBLANK('Baseline Paddock Data'!C38),"",'Baseline Paddock Data'!C38)</f>
        <v/>
      </c>
      <c r="D36" s="250">
        <f t="shared" si="3"/>
        <v>0</v>
      </c>
      <c r="E36" s="252" t="str">
        <f t="shared" si="4"/>
        <v/>
      </c>
      <c r="F36" s="245"/>
      <c r="G36" s="245"/>
      <c r="H36" s="245"/>
      <c r="I36" s="245"/>
      <c r="J36" s="245"/>
      <c r="K36" s="245"/>
      <c r="L36" s="245"/>
      <c r="M36" s="245"/>
      <c r="N36" s="245"/>
      <c r="O36" s="245"/>
      <c r="P36" s="245"/>
      <c r="Q36" s="245"/>
      <c r="R36" s="245"/>
      <c r="S36" s="245"/>
      <c r="T36" s="245"/>
      <c r="U36" s="246"/>
      <c r="X36" s="125">
        <f t="shared" si="5"/>
        <v>0</v>
      </c>
      <c r="Y36" s="125">
        <f t="shared" si="6"/>
        <v>0</v>
      </c>
      <c r="Z36" s="125">
        <f t="shared" si="7"/>
        <v>0</v>
      </c>
      <c r="AA36" s="125">
        <f t="shared" si="8"/>
        <v>0</v>
      </c>
      <c r="AB36" s="125">
        <f t="shared" si="9"/>
        <v>0</v>
      </c>
      <c r="AC36" s="125">
        <f t="shared" si="10"/>
        <v>0</v>
      </c>
      <c r="AD36" s="125">
        <f t="shared" si="11"/>
        <v>0</v>
      </c>
      <c r="AE36" s="125">
        <f t="shared" si="12"/>
        <v>0</v>
      </c>
      <c r="AF36" s="125">
        <f t="shared" si="13"/>
        <v>0</v>
      </c>
      <c r="AG36" s="125">
        <f t="shared" si="14"/>
        <v>0</v>
      </c>
      <c r="AH36" s="125">
        <f t="shared" si="15"/>
        <v>0</v>
      </c>
      <c r="AI36" s="125">
        <f t="shared" si="16"/>
        <v>0</v>
      </c>
      <c r="AJ36" s="125">
        <f t="shared" si="17"/>
        <v>0</v>
      </c>
      <c r="AK36" s="125">
        <f t="shared" si="18"/>
        <v>0</v>
      </c>
      <c r="AL36" s="125">
        <f t="shared" si="19"/>
        <v>0</v>
      </c>
      <c r="AM36" s="125">
        <f t="shared" si="20"/>
        <v>0</v>
      </c>
    </row>
    <row r="37" spans="1:39" ht="22.5" customHeight="1">
      <c r="A37" s="120"/>
      <c r="B37" s="82" t="str">
        <f>IF(ISBLANK('Baseline Paddock Data'!B39),"",'Baseline Paddock Data'!B39)</f>
        <v/>
      </c>
      <c r="C37" s="83" t="str">
        <f>IF(ISBLANK('Baseline Paddock Data'!C39),"",'Baseline Paddock Data'!C39)</f>
        <v/>
      </c>
      <c r="D37" s="250">
        <f t="shared" si="3"/>
        <v>0</v>
      </c>
      <c r="E37" s="252" t="str">
        <f t="shared" si="4"/>
        <v/>
      </c>
      <c r="F37" s="245"/>
      <c r="G37" s="245"/>
      <c r="H37" s="245"/>
      <c r="I37" s="245"/>
      <c r="J37" s="245"/>
      <c r="K37" s="245"/>
      <c r="L37" s="245"/>
      <c r="M37" s="245"/>
      <c r="N37" s="245"/>
      <c r="O37" s="245"/>
      <c r="P37" s="245"/>
      <c r="Q37" s="245"/>
      <c r="R37" s="245"/>
      <c r="S37" s="245"/>
      <c r="T37" s="245"/>
      <c r="U37" s="246"/>
      <c r="X37" s="125">
        <f t="shared" si="5"/>
        <v>0</v>
      </c>
      <c r="Y37" s="125">
        <f t="shared" si="6"/>
        <v>0</v>
      </c>
      <c r="Z37" s="125">
        <f t="shared" si="7"/>
        <v>0</v>
      </c>
      <c r="AA37" s="125">
        <f t="shared" si="8"/>
        <v>0</v>
      </c>
      <c r="AB37" s="125">
        <f t="shared" si="9"/>
        <v>0</v>
      </c>
      <c r="AC37" s="125">
        <f t="shared" si="10"/>
        <v>0</v>
      </c>
      <c r="AD37" s="125">
        <f t="shared" si="11"/>
        <v>0</v>
      </c>
      <c r="AE37" s="125">
        <f t="shared" si="12"/>
        <v>0</v>
      </c>
      <c r="AF37" s="125">
        <f t="shared" si="13"/>
        <v>0</v>
      </c>
      <c r="AG37" s="125">
        <f t="shared" si="14"/>
        <v>0</v>
      </c>
      <c r="AH37" s="125">
        <f t="shared" si="15"/>
        <v>0</v>
      </c>
      <c r="AI37" s="125">
        <f t="shared" si="16"/>
        <v>0</v>
      </c>
      <c r="AJ37" s="125">
        <f t="shared" si="17"/>
        <v>0</v>
      </c>
      <c r="AK37" s="125">
        <f t="shared" si="18"/>
        <v>0</v>
      </c>
      <c r="AL37" s="125">
        <f t="shared" si="19"/>
        <v>0</v>
      </c>
      <c r="AM37" s="125">
        <f t="shared" si="20"/>
        <v>0</v>
      </c>
    </row>
    <row r="38" spans="1:39" ht="22.5" customHeight="1">
      <c r="A38" s="120"/>
      <c r="B38" s="82" t="str">
        <f>IF(ISBLANK('Baseline Paddock Data'!B40),"",'Baseline Paddock Data'!B40)</f>
        <v/>
      </c>
      <c r="C38" s="83" t="str">
        <f>IF(ISBLANK('Baseline Paddock Data'!C40),"",'Baseline Paddock Data'!C40)</f>
        <v/>
      </c>
      <c r="D38" s="250">
        <f t="shared" si="3"/>
        <v>0</v>
      </c>
      <c r="E38" s="252" t="str">
        <f t="shared" si="4"/>
        <v/>
      </c>
      <c r="F38" s="245"/>
      <c r="G38" s="245"/>
      <c r="H38" s="245"/>
      <c r="I38" s="245"/>
      <c r="J38" s="245"/>
      <c r="K38" s="245"/>
      <c r="L38" s="245"/>
      <c r="M38" s="245"/>
      <c r="N38" s="245"/>
      <c r="O38" s="245"/>
      <c r="P38" s="245"/>
      <c r="Q38" s="245"/>
      <c r="R38" s="245"/>
      <c r="S38" s="245"/>
      <c r="T38" s="245"/>
      <c r="U38" s="246"/>
      <c r="X38" s="125">
        <f t="shared" si="5"/>
        <v>0</v>
      </c>
      <c r="Y38" s="125">
        <f t="shared" si="6"/>
        <v>0</v>
      </c>
      <c r="Z38" s="125">
        <f t="shared" si="7"/>
        <v>0</v>
      </c>
      <c r="AA38" s="125">
        <f t="shared" si="8"/>
        <v>0</v>
      </c>
      <c r="AB38" s="125">
        <f t="shared" si="9"/>
        <v>0</v>
      </c>
      <c r="AC38" s="125">
        <f t="shared" si="10"/>
        <v>0</v>
      </c>
      <c r="AD38" s="125">
        <f t="shared" si="11"/>
        <v>0</v>
      </c>
      <c r="AE38" s="125">
        <f t="shared" si="12"/>
        <v>0</v>
      </c>
      <c r="AF38" s="125">
        <f t="shared" si="13"/>
        <v>0</v>
      </c>
      <c r="AG38" s="125">
        <f t="shared" si="14"/>
        <v>0</v>
      </c>
      <c r="AH38" s="125">
        <f t="shared" si="15"/>
        <v>0</v>
      </c>
      <c r="AI38" s="125">
        <f t="shared" si="16"/>
        <v>0</v>
      </c>
      <c r="AJ38" s="125">
        <f t="shared" si="17"/>
        <v>0</v>
      </c>
      <c r="AK38" s="125">
        <f t="shared" si="18"/>
        <v>0</v>
      </c>
      <c r="AL38" s="125">
        <f t="shared" si="19"/>
        <v>0</v>
      </c>
      <c r="AM38" s="125">
        <f t="shared" si="20"/>
        <v>0</v>
      </c>
    </row>
    <row r="39" spans="1:39" ht="22.5" customHeight="1">
      <c r="A39" s="120"/>
      <c r="B39" s="82" t="str">
        <f>IF(ISBLANK('Baseline Paddock Data'!B41),"",'Baseline Paddock Data'!B41)</f>
        <v/>
      </c>
      <c r="C39" s="83" t="str">
        <f>IF(ISBLANK('Baseline Paddock Data'!C41),"",'Baseline Paddock Data'!C41)</f>
        <v/>
      </c>
      <c r="D39" s="250">
        <f t="shared" si="3"/>
        <v>0</v>
      </c>
      <c r="E39" s="252" t="str">
        <f t="shared" si="4"/>
        <v/>
      </c>
      <c r="F39" s="245"/>
      <c r="G39" s="245"/>
      <c r="H39" s="245"/>
      <c r="I39" s="245"/>
      <c r="J39" s="245"/>
      <c r="K39" s="245"/>
      <c r="L39" s="245"/>
      <c r="M39" s="245"/>
      <c r="N39" s="245"/>
      <c r="O39" s="245"/>
      <c r="P39" s="245"/>
      <c r="Q39" s="245"/>
      <c r="R39" s="245"/>
      <c r="S39" s="245"/>
      <c r="T39" s="245"/>
      <c r="U39" s="246"/>
      <c r="X39" s="125">
        <f t="shared" si="5"/>
        <v>0</v>
      </c>
      <c r="Y39" s="125">
        <f t="shared" si="6"/>
        <v>0</v>
      </c>
      <c r="Z39" s="125">
        <f t="shared" si="7"/>
        <v>0</v>
      </c>
      <c r="AA39" s="125">
        <f t="shared" si="8"/>
        <v>0</v>
      </c>
      <c r="AB39" s="125">
        <f t="shared" si="9"/>
        <v>0</v>
      </c>
      <c r="AC39" s="125">
        <f t="shared" si="10"/>
        <v>0</v>
      </c>
      <c r="AD39" s="125">
        <f t="shared" si="11"/>
        <v>0</v>
      </c>
      <c r="AE39" s="125">
        <f t="shared" si="12"/>
        <v>0</v>
      </c>
      <c r="AF39" s="125">
        <f t="shared" si="13"/>
        <v>0</v>
      </c>
      <c r="AG39" s="125">
        <f t="shared" si="14"/>
        <v>0</v>
      </c>
      <c r="AH39" s="125">
        <f t="shared" si="15"/>
        <v>0</v>
      </c>
      <c r="AI39" s="125">
        <f t="shared" si="16"/>
        <v>0</v>
      </c>
      <c r="AJ39" s="125">
        <f t="shared" si="17"/>
        <v>0</v>
      </c>
      <c r="AK39" s="125">
        <f t="shared" si="18"/>
        <v>0</v>
      </c>
      <c r="AL39" s="125">
        <f t="shared" si="19"/>
        <v>0</v>
      </c>
      <c r="AM39" s="125">
        <f t="shared" si="20"/>
        <v>0</v>
      </c>
    </row>
    <row r="40" spans="1:39" ht="22.5" customHeight="1">
      <c r="A40" s="120"/>
      <c r="B40" s="82" t="str">
        <f>IF(ISBLANK('Baseline Paddock Data'!B42),"",'Baseline Paddock Data'!B42)</f>
        <v/>
      </c>
      <c r="C40" s="83" t="str">
        <f>IF(ISBLANK('Baseline Paddock Data'!C42),"",'Baseline Paddock Data'!C42)</f>
        <v/>
      </c>
      <c r="D40" s="250">
        <f t="shared" si="3"/>
        <v>0</v>
      </c>
      <c r="E40" s="252" t="str">
        <f t="shared" si="4"/>
        <v/>
      </c>
      <c r="F40" s="245"/>
      <c r="G40" s="245"/>
      <c r="H40" s="245"/>
      <c r="I40" s="245"/>
      <c r="J40" s="245"/>
      <c r="K40" s="245"/>
      <c r="L40" s="245"/>
      <c r="M40" s="245"/>
      <c r="N40" s="245"/>
      <c r="O40" s="245"/>
      <c r="P40" s="245"/>
      <c r="Q40" s="245"/>
      <c r="R40" s="245"/>
      <c r="S40" s="245"/>
      <c r="T40" s="245"/>
      <c r="U40" s="246"/>
      <c r="X40" s="125">
        <f t="shared" si="5"/>
        <v>0</v>
      </c>
      <c r="Y40" s="125">
        <f t="shared" si="6"/>
        <v>0</v>
      </c>
      <c r="Z40" s="125">
        <f t="shared" si="7"/>
        <v>0</v>
      </c>
      <c r="AA40" s="125">
        <f t="shared" si="8"/>
        <v>0</v>
      </c>
      <c r="AB40" s="125">
        <f t="shared" si="9"/>
        <v>0</v>
      </c>
      <c r="AC40" s="125">
        <f t="shared" si="10"/>
        <v>0</v>
      </c>
      <c r="AD40" s="125">
        <f t="shared" si="11"/>
        <v>0</v>
      </c>
      <c r="AE40" s="125">
        <f t="shared" si="12"/>
        <v>0</v>
      </c>
      <c r="AF40" s="125">
        <f t="shared" si="13"/>
        <v>0</v>
      </c>
      <c r="AG40" s="125">
        <f t="shared" si="14"/>
        <v>0</v>
      </c>
      <c r="AH40" s="125">
        <f t="shared" si="15"/>
        <v>0</v>
      </c>
      <c r="AI40" s="125">
        <f t="shared" si="16"/>
        <v>0</v>
      </c>
      <c r="AJ40" s="125">
        <f t="shared" si="17"/>
        <v>0</v>
      </c>
      <c r="AK40" s="125">
        <f t="shared" si="18"/>
        <v>0</v>
      </c>
      <c r="AL40" s="125">
        <f t="shared" si="19"/>
        <v>0</v>
      </c>
      <c r="AM40" s="125">
        <f t="shared" si="20"/>
        <v>0</v>
      </c>
    </row>
    <row r="41" spans="1:39" ht="22.5" customHeight="1">
      <c r="A41" s="120"/>
      <c r="B41" s="82" t="str">
        <f>IF(ISBLANK('Baseline Paddock Data'!B43),"",'Baseline Paddock Data'!B43)</f>
        <v/>
      </c>
      <c r="C41" s="83" t="str">
        <f>IF(ISBLANK('Baseline Paddock Data'!C43),"",'Baseline Paddock Data'!C43)</f>
        <v/>
      </c>
      <c r="D41" s="250">
        <f t="shared" si="3"/>
        <v>0</v>
      </c>
      <c r="E41" s="252" t="str">
        <f t="shared" si="4"/>
        <v/>
      </c>
      <c r="F41" s="245"/>
      <c r="G41" s="245"/>
      <c r="H41" s="245"/>
      <c r="I41" s="245"/>
      <c r="J41" s="245"/>
      <c r="K41" s="245"/>
      <c r="L41" s="245"/>
      <c r="M41" s="245"/>
      <c r="N41" s="245"/>
      <c r="O41" s="245"/>
      <c r="P41" s="245"/>
      <c r="Q41" s="245"/>
      <c r="R41" s="245"/>
      <c r="S41" s="245"/>
      <c r="T41" s="245"/>
      <c r="U41" s="246"/>
      <c r="X41" s="125">
        <f t="shared" si="5"/>
        <v>0</v>
      </c>
      <c r="Y41" s="125">
        <f t="shared" si="6"/>
        <v>0</v>
      </c>
      <c r="Z41" s="125">
        <f t="shared" si="7"/>
        <v>0</v>
      </c>
      <c r="AA41" s="125">
        <f t="shared" si="8"/>
        <v>0</v>
      </c>
      <c r="AB41" s="125">
        <f t="shared" si="9"/>
        <v>0</v>
      </c>
      <c r="AC41" s="125">
        <f t="shared" si="10"/>
        <v>0</v>
      </c>
      <c r="AD41" s="125">
        <f t="shared" si="11"/>
        <v>0</v>
      </c>
      <c r="AE41" s="125">
        <f t="shared" si="12"/>
        <v>0</v>
      </c>
      <c r="AF41" s="125">
        <f t="shared" si="13"/>
        <v>0</v>
      </c>
      <c r="AG41" s="125">
        <f t="shared" si="14"/>
        <v>0</v>
      </c>
      <c r="AH41" s="125">
        <f t="shared" si="15"/>
        <v>0</v>
      </c>
      <c r="AI41" s="125">
        <f t="shared" si="16"/>
        <v>0</v>
      </c>
      <c r="AJ41" s="125">
        <f t="shared" si="17"/>
        <v>0</v>
      </c>
      <c r="AK41" s="125">
        <f t="shared" si="18"/>
        <v>0</v>
      </c>
      <c r="AL41" s="125">
        <f t="shared" si="19"/>
        <v>0</v>
      </c>
      <c r="AM41" s="125">
        <f t="shared" si="20"/>
        <v>0</v>
      </c>
    </row>
    <row r="42" spans="1:39" ht="22.5" customHeight="1">
      <c r="A42" s="120"/>
      <c r="B42" s="82" t="str">
        <f>IF(ISBLANK('Baseline Paddock Data'!B44),"",'Baseline Paddock Data'!B44)</f>
        <v/>
      </c>
      <c r="C42" s="83" t="str">
        <f>IF(ISBLANK('Baseline Paddock Data'!C44),"",'Baseline Paddock Data'!C44)</f>
        <v/>
      </c>
      <c r="D42" s="250">
        <f t="shared" si="3"/>
        <v>0</v>
      </c>
      <c r="E42" s="252" t="str">
        <f t="shared" si="4"/>
        <v/>
      </c>
      <c r="F42" s="245"/>
      <c r="G42" s="245"/>
      <c r="H42" s="245"/>
      <c r="I42" s="245"/>
      <c r="J42" s="245"/>
      <c r="K42" s="245"/>
      <c r="L42" s="245"/>
      <c r="M42" s="245"/>
      <c r="N42" s="245"/>
      <c r="O42" s="245"/>
      <c r="P42" s="245"/>
      <c r="Q42" s="245"/>
      <c r="R42" s="245"/>
      <c r="S42" s="245"/>
      <c r="T42" s="245"/>
      <c r="U42" s="246"/>
      <c r="X42" s="125">
        <f t="shared" si="5"/>
        <v>0</v>
      </c>
      <c r="Y42" s="125">
        <f t="shared" si="6"/>
        <v>0</v>
      </c>
      <c r="Z42" s="125">
        <f t="shared" si="7"/>
        <v>0</v>
      </c>
      <c r="AA42" s="125">
        <f t="shared" si="8"/>
        <v>0</v>
      </c>
      <c r="AB42" s="125">
        <f t="shared" si="9"/>
        <v>0</v>
      </c>
      <c r="AC42" s="125">
        <f t="shared" si="10"/>
        <v>0</v>
      </c>
      <c r="AD42" s="125">
        <f t="shared" si="11"/>
        <v>0</v>
      </c>
      <c r="AE42" s="125">
        <f t="shared" si="12"/>
        <v>0</v>
      </c>
      <c r="AF42" s="125">
        <f t="shared" si="13"/>
        <v>0</v>
      </c>
      <c r="AG42" s="125">
        <f t="shared" si="14"/>
        <v>0</v>
      </c>
      <c r="AH42" s="125">
        <f t="shared" si="15"/>
        <v>0</v>
      </c>
      <c r="AI42" s="125">
        <f t="shared" si="16"/>
        <v>0</v>
      </c>
      <c r="AJ42" s="125">
        <f t="shared" si="17"/>
        <v>0</v>
      </c>
      <c r="AK42" s="125">
        <f t="shared" si="18"/>
        <v>0</v>
      </c>
      <c r="AL42" s="125">
        <f t="shared" si="19"/>
        <v>0</v>
      </c>
      <c r="AM42" s="125">
        <f t="shared" si="20"/>
        <v>0</v>
      </c>
    </row>
    <row r="43" spans="1:39" ht="22.5" customHeight="1">
      <c r="A43" s="120"/>
      <c r="B43" s="82" t="str">
        <f>IF(ISBLANK('Baseline Paddock Data'!B45),"",'Baseline Paddock Data'!B45)</f>
        <v/>
      </c>
      <c r="C43" s="83" t="str">
        <f>IF(ISBLANK('Baseline Paddock Data'!C45),"",'Baseline Paddock Data'!C45)</f>
        <v/>
      </c>
      <c r="D43" s="250">
        <f t="shared" si="3"/>
        <v>0</v>
      </c>
      <c r="E43" s="252" t="str">
        <f t="shared" si="4"/>
        <v/>
      </c>
      <c r="F43" s="245"/>
      <c r="G43" s="245"/>
      <c r="H43" s="245"/>
      <c r="I43" s="245"/>
      <c r="J43" s="245"/>
      <c r="K43" s="245"/>
      <c r="L43" s="245"/>
      <c r="M43" s="245"/>
      <c r="N43" s="245"/>
      <c r="O43" s="245"/>
      <c r="P43" s="245"/>
      <c r="Q43" s="245"/>
      <c r="R43" s="245"/>
      <c r="S43" s="245"/>
      <c r="T43" s="245"/>
      <c r="U43" s="246"/>
      <c r="X43" s="125">
        <f t="shared" si="5"/>
        <v>0</v>
      </c>
      <c r="Y43" s="125">
        <f t="shared" si="6"/>
        <v>0</v>
      </c>
      <c r="Z43" s="125">
        <f t="shared" si="7"/>
        <v>0</v>
      </c>
      <c r="AA43" s="125">
        <f t="shared" si="8"/>
        <v>0</v>
      </c>
      <c r="AB43" s="125">
        <f t="shared" si="9"/>
        <v>0</v>
      </c>
      <c r="AC43" s="125">
        <f t="shared" si="10"/>
        <v>0</v>
      </c>
      <c r="AD43" s="125">
        <f t="shared" si="11"/>
        <v>0</v>
      </c>
      <c r="AE43" s="125">
        <f t="shared" si="12"/>
        <v>0</v>
      </c>
      <c r="AF43" s="125">
        <f t="shared" si="13"/>
        <v>0</v>
      </c>
      <c r="AG43" s="125">
        <f t="shared" si="14"/>
        <v>0</v>
      </c>
      <c r="AH43" s="125">
        <f t="shared" si="15"/>
        <v>0</v>
      </c>
      <c r="AI43" s="125">
        <f t="shared" si="16"/>
        <v>0</v>
      </c>
      <c r="AJ43" s="125">
        <f t="shared" si="17"/>
        <v>0</v>
      </c>
      <c r="AK43" s="125">
        <f t="shared" si="18"/>
        <v>0</v>
      </c>
      <c r="AL43" s="125">
        <f t="shared" si="19"/>
        <v>0</v>
      </c>
      <c r="AM43" s="125">
        <f t="shared" si="20"/>
        <v>0</v>
      </c>
    </row>
    <row r="44" spans="1:39" ht="22.5" customHeight="1">
      <c r="A44" s="120"/>
      <c r="B44" s="82" t="str">
        <f>IF(ISBLANK('Baseline Paddock Data'!B46),"",'Baseline Paddock Data'!B46)</f>
        <v/>
      </c>
      <c r="C44" s="83" t="str">
        <f>IF(ISBLANK('Baseline Paddock Data'!C46),"",'Baseline Paddock Data'!C46)</f>
        <v/>
      </c>
      <c r="D44" s="250">
        <f t="shared" si="3"/>
        <v>0</v>
      </c>
      <c r="E44" s="252" t="str">
        <f t="shared" si="4"/>
        <v/>
      </c>
      <c r="F44" s="245"/>
      <c r="G44" s="245"/>
      <c r="H44" s="245"/>
      <c r="I44" s="245"/>
      <c r="J44" s="245"/>
      <c r="K44" s="245"/>
      <c r="L44" s="245"/>
      <c r="M44" s="245"/>
      <c r="N44" s="245"/>
      <c r="O44" s="245"/>
      <c r="P44" s="245"/>
      <c r="Q44" s="245"/>
      <c r="R44" s="245"/>
      <c r="S44" s="245"/>
      <c r="T44" s="245"/>
      <c r="U44" s="246"/>
      <c r="X44" s="125">
        <f t="shared" si="5"/>
        <v>0</v>
      </c>
      <c r="Y44" s="125">
        <f t="shared" si="6"/>
        <v>0</v>
      </c>
      <c r="Z44" s="125">
        <f t="shared" si="7"/>
        <v>0</v>
      </c>
      <c r="AA44" s="125">
        <f t="shared" si="8"/>
        <v>0</v>
      </c>
      <c r="AB44" s="125">
        <f t="shared" si="9"/>
        <v>0</v>
      </c>
      <c r="AC44" s="125">
        <f t="shared" si="10"/>
        <v>0</v>
      </c>
      <c r="AD44" s="125">
        <f t="shared" si="11"/>
        <v>0</v>
      </c>
      <c r="AE44" s="125">
        <f t="shared" si="12"/>
        <v>0</v>
      </c>
      <c r="AF44" s="125">
        <f t="shared" si="13"/>
        <v>0</v>
      </c>
      <c r="AG44" s="125">
        <f t="shared" si="14"/>
        <v>0</v>
      </c>
      <c r="AH44" s="125">
        <f t="shared" si="15"/>
        <v>0</v>
      </c>
      <c r="AI44" s="125">
        <f t="shared" si="16"/>
        <v>0</v>
      </c>
      <c r="AJ44" s="125">
        <f t="shared" si="17"/>
        <v>0</v>
      </c>
      <c r="AK44" s="125">
        <f t="shared" si="18"/>
        <v>0</v>
      </c>
      <c r="AL44" s="125">
        <f t="shared" si="19"/>
        <v>0</v>
      </c>
      <c r="AM44" s="125">
        <f t="shared" si="20"/>
        <v>0</v>
      </c>
    </row>
    <row r="45" spans="1:39" ht="22.5" customHeight="1">
      <c r="A45" s="120"/>
      <c r="B45" s="82" t="str">
        <f>IF(ISBLANK('Baseline Paddock Data'!B47),"",'Baseline Paddock Data'!B47)</f>
        <v/>
      </c>
      <c r="C45" s="83" t="str">
        <f>IF(ISBLANK('Baseline Paddock Data'!C47),"",'Baseline Paddock Data'!C47)</f>
        <v/>
      </c>
      <c r="D45" s="250">
        <f t="shared" si="3"/>
        <v>0</v>
      </c>
      <c r="E45" s="252" t="str">
        <f t="shared" si="4"/>
        <v/>
      </c>
      <c r="F45" s="245"/>
      <c r="G45" s="245"/>
      <c r="H45" s="245"/>
      <c r="I45" s="245"/>
      <c r="J45" s="245"/>
      <c r="K45" s="245"/>
      <c r="L45" s="245"/>
      <c r="M45" s="245"/>
      <c r="N45" s="245"/>
      <c r="O45" s="245"/>
      <c r="P45" s="245"/>
      <c r="Q45" s="245"/>
      <c r="R45" s="245"/>
      <c r="S45" s="245"/>
      <c r="T45" s="245"/>
      <c r="U45" s="246"/>
      <c r="X45" s="125">
        <f t="shared" si="5"/>
        <v>0</v>
      </c>
      <c r="Y45" s="125">
        <f t="shared" si="6"/>
        <v>0</v>
      </c>
      <c r="Z45" s="125">
        <f t="shared" si="7"/>
        <v>0</v>
      </c>
      <c r="AA45" s="125">
        <f t="shared" si="8"/>
        <v>0</v>
      </c>
      <c r="AB45" s="125">
        <f t="shared" si="9"/>
        <v>0</v>
      </c>
      <c r="AC45" s="125">
        <f t="shared" si="10"/>
        <v>0</v>
      </c>
      <c r="AD45" s="125">
        <f t="shared" si="11"/>
        <v>0</v>
      </c>
      <c r="AE45" s="125">
        <f t="shared" si="12"/>
        <v>0</v>
      </c>
      <c r="AF45" s="125">
        <f t="shared" si="13"/>
        <v>0</v>
      </c>
      <c r="AG45" s="125">
        <f t="shared" si="14"/>
        <v>0</v>
      </c>
      <c r="AH45" s="125">
        <f t="shared" si="15"/>
        <v>0</v>
      </c>
      <c r="AI45" s="125">
        <f t="shared" si="16"/>
        <v>0</v>
      </c>
      <c r="AJ45" s="125">
        <f t="shared" si="17"/>
        <v>0</v>
      </c>
      <c r="AK45" s="125">
        <f t="shared" si="18"/>
        <v>0</v>
      </c>
      <c r="AL45" s="125">
        <f t="shared" si="19"/>
        <v>0</v>
      </c>
      <c r="AM45" s="125">
        <f t="shared" si="20"/>
        <v>0</v>
      </c>
    </row>
    <row r="46" spans="1:39" ht="22.5" customHeight="1">
      <c r="A46" s="120"/>
      <c r="B46" s="82" t="str">
        <f>IF(ISBLANK('Baseline Paddock Data'!B48),"",'Baseline Paddock Data'!B48)</f>
        <v/>
      </c>
      <c r="C46" s="83" t="str">
        <f>IF(ISBLANK('Baseline Paddock Data'!C48),"",'Baseline Paddock Data'!C48)</f>
        <v/>
      </c>
      <c r="D46" s="250">
        <f t="shared" si="3"/>
        <v>0</v>
      </c>
      <c r="E46" s="252" t="str">
        <f t="shared" si="4"/>
        <v/>
      </c>
      <c r="F46" s="245"/>
      <c r="G46" s="245"/>
      <c r="H46" s="245"/>
      <c r="I46" s="245"/>
      <c r="J46" s="245"/>
      <c r="K46" s="245"/>
      <c r="L46" s="245"/>
      <c r="M46" s="245"/>
      <c r="N46" s="245"/>
      <c r="O46" s="245"/>
      <c r="P46" s="245"/>
      <c r="Q46" s="245"/>
      <c r="R46" s="245"/>
      <c r="S46" s="245"/>
      <c r="T46" s="245"/>
      <c r="U46" s="246"/>
      <c r="X46" s="125">
        <f t="shared" si="5"/>
        <v>0</v>
      </c>
      <c r="Y46" s="125">
        <f t="shared" si="6"/>
        <v>0</v>
      </c>
      <c r="Z46" s="125">
        <f t="shared" si="7"/>
        <v>0</v>
      </c>
      <c r="AA46" s="125">
        <f t="shared" si="8"/>
        <v>0</v>
      </c>
      <c r="AB46" s="125">
        <f t="shared" si="9"/>
        <v>0</v>
      </c>
      <c r="AC46" s="125">
        <f t="shared" si="10"/>
        <v>0</v>
      </c>
      <c r="AD46" s="125">
        <f t="shared" si="11"/>
        <v>0</v>
      </c>
      <c r="AE46" s="125">
        <f t="shared" si="12"/>
        <v>0</v>
      </c>
      <c r="AF46" s="125">
        <f t="shared" si="13"/>
        <v>0</v>
      </c>
      <c r="AG46" s="125">
        <f t="shared" si="14"/>
        <v>0</v>
      </c>
      <c r="AH46" s="125">
        <f t="shared" si="15"/>
        <v>0</v>
      </c>
      <c r="AI46" s="125">
        <f t="shared" si="16"/>
        <v>0</v>
      </c>
      <c r="AJ46" s="125">
        <f t="shared" si="17"/>
        <v>0</v>
      </c>
      <c r="AK46" s="125">
        <f t="shared" si="18"/>
        <v>0</v>
      </c>
      <c r="AL46" s="125">
        <f t="shared" si="19"/>
        <v>0</v>
      </c>
      <c r="AM46" s="125">
        <f t="shared" si="20"/>
        <v>0</v>
      </c>
    </row>
    <row r="47" spans="1:39" ht="22.5" customHeight="1">
      <c r="A47" s="120"/>
      <c r="B47" s="82" t="str">
        <f>IF(ISBLANK('Baseline Paddock Data'!B49),"",'Baseline Paddock Data'!B49)</f>
        <v/>
      </c>
      <c r="C47" s="83" t="str">
        <f>IF(ISBLANK('Baseline Paddock Data'!C49),"",'Baseline Paddock Data'!C49)</f>
        <v/>
      </c>
      <c r="D47" s="250">
        <f t="shared" si="3"/>
        <v>0</v>
      </c>
      <c r="E47" s="252" t="str">
        <f t="shared" si="4"/>
        <v/>
      </c>
      <c r="F47" s="245"/>
      <c r="G47" s="245"/>
      <c r="H47" s="245"/>
      <c r="I47" s="245"/>
      <c r="J47" s="245"/>
      <c r="K47" s="245"/>
      <c r="L47" s="245"/>
      <c r="M47" s="245"/>
      <c r="N47" s="245"/>
      <c r="O47" s="245"/>
      <c r="P47" s="245"/>
      <c r="Q47" s="245"/>
      <c r="R47" s="245"/>
      <c r="S47" s="245"/>
      <c r="T47" s="245"/>
      <c r="U47" s="246"/>
      <c r="X47" s="125">
        <f t="shared" si="5"/>
        <v>0</v>
      </c>
      <c r="Y47" s="125">
        <f t="shared" si="6"/>
        <v>0</v>
      </c>
      <c r="Z47" s="125">
        <f t="shared" si="7"/>
        <v>0</v>
      </c>
      <c r="AA47" s="125">
        <f t="shared" si="8"/>
        <v>0</v>
      </c>
      <c r="AB47" s="125">
        <f t="shared" si="9"/>
        <v>0</v>
      </c>
      <c r="AC47" s="125">
        <f t="shared" si="10"/>
        <v>0</v>
      </c>
      <c r="AD47" s="125">
        <f t="shared" si="11"/>
        <v>0</v>
      </c>
      <c r="AE47" s="125">
        <f t="shared" si="12"/>
        <v>0</v>
      </c>
      <c r="AF47" s="125">
        <f t="shared" si="13"/>
        <v>0</v>
      </c>
      <c r="AG47" s="125">
        <f t="shared" si="14"/>
        <v>0</v>
      </c>
      <c r="AH47" s="125">
        <f t="shared" si="15"/>
        <v>0</v>
      </c>
      <c r="AI47" s="125">
        <f t="shared" si="16"/>
        <v>0</v>
      </c>
      <c r="AJ47" s="125">
        <f t="shared" si="17"/>
        <v>0</v>
      </c>
      <c r="AK47" s="125">
        <f t="shared" si="18"/>
        <v>0</v>
      </c>
      <c r="AL47" s="125">
        <f t="shared" si="19"/>
        <v>0</v>
      </c>
      <c r="AM47" s="125">
        <f t="shared" si="20"/>
        <v>0</v>
      </c>
    </row>
    <row r="48" spans="1:39" ht="22.5" customHeight="1">
      <c r="A48" s="120"/>
      <c r="B48" s="82" t="str">
        <f>IF(ISBLANK('Baseline Paddock Data'!B50),"",'Baseline Paddock Data'!B50)</f>
        <v/>
      </c>
      <c r="C48" s="83" t="str">
        <f>IF(ISBLANK('Baseline Paddock Data'!C50),"",'Baseline Paddock Data'!C50)</f>
        <v/>
      </c>
      <c r="D48" s="250">
        <f t="shared" si="3"/>
        <v>0</v>
      </c>
      <c r="E48" s="252" t="str">
        <f t="shared" si="4"/>
        <v/>
      </c>
      <c r="F48" s="245"/>
      <c r="G48" s="245"/>
      <c r="H48" s="245"/>
      <c r="I48" s="245"/>
      <c r="J48" s="245"/>
      <c r="K48" s="245"/>
      <c r="L48" s="245"/>
      <c r="M48" s="245"/>
      <c r="N48" s="245"/>
      <c r="O48" s="245"/>
      <c r="P48" s="245"/>
      <c r="Q48" s="245"/>
      <c r="R48" s="245"/>
      <c r="S48" s="245"/>
      <c r="T48" s="245"/>
      <c r="U48" s="246"/>
      <c r="X48" s="125">
        <f t="shared" si="5"/>
        <v>0</v>
      </c>
      <c r="Y48" s="125">
        <f t="shared" si="6"/>
        <v>0</v>
      </c>
      <c r="Z48" s="125">
        <f t="shared" si="7"/>
        <v>0</v>
      </c>
      <c r="AA48" s="125">
        <f t="shared" si="8"/>
        <v>0</v>
      </c>
      <c r="AB48" s="125">
        <f t="shared" si="9"/>
        <v>0</v>
      </c>
      <c r="AC48" s="125">
        <f t="shared" si="10"/>
        <v>0</v>
      </c>
      <c r="AD48" s="125">
        <f t="shared" si="11"/>
        <v>0</v>
      </c>
      <c r="AE48" s="125">
        <f t="shared" si="12"/>
        <v>0</v>
      </c>
      <c r="AF48" s="125">
        <f t="shared" si="13"/>
        <v>0</v>
      </c>
      <c r="AG48" s="125">
        <f t="shared" si="14"/>
        <v>0</v>
      </c>
      <c r="AH48" s="125">
        <f t="shared" si="15"/>
        <v>0</v>
      </c>
      <c r="AI48" s="125">
        <f t="shared" si="16"/>
        <v>0</v>
      </c>
      <c r="AJ48" s="125">
        <f t="shared" si="17"/>
        <v>0</v>
      </c>
      <c r="AK48" s="125">
        <f t="shared" si="18"/>
        <v>0</v>
      </c>
      <c r="AL48" s="125">
        <f t="shared" si="19"/>
        <v>0</v>
      </c>
      <c r="AM48" s="125">
        <f t="shared" si="20"/>
        <v>0</v>
      </c>
    </row>
    <row r="49" spans="1:39" ht="22.5" customHeight="1">
      <c r="A49" s="120"/>
      <c r="B49" s="82" t="str">
        <f>IF(ISBLANK('Baseline Paddock Data'!B51),"",'Baseline Paddock Data'!B51)</f>
        <v/>
      </c>
      <c r="C49" s="83" t="str">
        <f>IF(ISBLANK('Baseline Paddock Data'!C51),"",'Baseline Paddock Data'!C51)</f>
        <v/>
      </c>
      <c r="D49" s="250">
        <f t="shared" si="3"/>
        <v>0</v>
      </c>
      <c r="E49" s="252" t="str">
        <f t="shared" si="4"/>
        <v/>
      </c>
      <c r="F49" s="245"/>
      <c r="G49" s="245"/>
      <c r="H49" s="245"/>
      <c r="I49" s="245"/>
      <c r="J49" s="245"/>
      <c r="K49" s="245"/>
      <c r="L49" s="245"/>
      <c r="M49" s="245"/>
      <c r="N49" s="245"/>
      <c r="O49" s="245"/>
      <c r="P49" s="245"/>
      <c r="Q49" s="245"/>
      <c r="R49" s="245"/>
      <c r="S49" s="245"/>
      <c r="T49" s="245"/>
      <c r="U49" s="246"/>
      <c r="X49" s="125">
        <f t="shared" si="5"/>
        <v>0</v>
      </c>
      <c r="Y49" s="125">
        <f t="shared" si="6"/>
        <v>0</v>
      </c>
      <c r="Z49" s="125">
        <f t="shared" si="7"/>
        <v>0</v>
      </c>
      <c r="AA49" s="125">
        <f t="shared" si="8"/>
        <v>0</v>
      </c>
      <c r="AB49" s="125">
        <f t="shared" si="9"/>
        <v>0</v>
      </c>
      <c r="AC49" s="125">
        <f t="shared" si="10"/>
        <v>0</v>
      </c>
      <c r="AD49" s="125">
        <f t="shared" si="11"/>
        <v>0</v>
      </c>
      <c r="AE49" s="125">
        <f t="shared" si="12"/>
        <v>0</v>
      </c>
      <c r="AF49" s="125">
        <f t="shared" si="13"/>
        <v>0</v>
      </c>
      <c r="AG49" s="125">
        <f t="shared" si="14"/>
        <v>0</v>
      </c>
      <c r="AH49" s="125">
        <f t="shared" si="15"/>
        <v>0</v>
      </c>
      <c r="AI49" s="125">
        <f t="shared" si="16"/>
        <v>0</v>
      </c>
      <c r="AJ49" s="125">
        <f t="shared" si="17"/>
        <v>0</v>
      </c>
      <c r="AK49" s="125">
        <f t="shared" si="18"/>
        <v>0</v>
      </c>
      <c r="AL49" s="125">
        <f t="shared" si="19"/>
        <v>0</v>
      </c>
      <c r="AM49" s="125">
        <f t="shared" si="20"/>
        <v>0</v>
      </c>
    </row>
    <row r="50" spans="1:39" ht="22.5" customHeight="1">
      <c r="A50" s="120"/>
      <c r="B50" s="82" t="str">
        <f>IF(ISBLANK('Baseline Paddock Data'!B52),"",'Baseline Paddock Data'!B52)</f>
        <v/>
      </c>
      <c r="C50" s="83" t="str">
        <f>IF(ISBLANK('Baseline Paddock Data'!C52),"",'Baseline Paddock Data'!C52)</f>
        <v/>
      </c>
      <c r="D50" s="250">
        <f t="shared" si="3"/>
        <v>0</v>
      </c>
      <c r="E50" s="252" t="str">
        <f t="shared" si="4"/>
        <v/>
      </c>
      <c r="F50" s="245"/>
      <c r="G50" s="245"/>
      <c r="H50" s="245"/>
      <c r="I50" s="245"/>
      <c r="J50" s="245"/>
      <c r="K50" s="245"/>
      <c r="L50" s="245"/>
      <c r="M50" s="245"/>
      <c r="N50" s="245"/>
      <c r="O50" s="245"/>
      <c r="P50" s="245"/>
      <c r="Q50" s="245"/>
      <c r="R50" s="245"/>
      <c r="S50" s="245"/>
      <c r="T50" s="245"/>
      <c r="U50" s="246"/>
      <c r="X50" s="125">
        <f t="shared" si="5"/>
        <v>0</v>
      </c>
      <c r="Y50" s="125">
        <f t="shared" si="6"/>
        <v>0</v>
      </c>
      <c r="Z50" s="125">
        <f t="shared" si="7"/>
        <v>0</v>
      </c>
      <c r="AA50" s="125">
        <f t="shared" si="8"/>
        <v>0</v>
      </c>
      <c r="AB50" s="125">
        <f t="shared" si="9"/>
        <v>0</v>
      </c>
      <c r="AC50" s="125">
        <f t="shared" si="10"/>
        <v>0</v>
      </c>
      <c r="AD50" s="125">
        <f t="shared" si="11"/>
        <v>0</v>
      </c>
      <c r="AE50" s="125">
        <f t="shared" si="12"/>
        <v>0</v>
      </c>
      <c r="AF50" s="125">
        <f t="shared" si="13"/>
        <v>0</v>
      </c>
      <c r="AG50" s="125">
        <f t="shared" si="14"/>
        <v>0</v>
      </c>
      <c r="AH50" s="125">
        <f t="shared" si="15"/>
        <v>0</v>
      </c>
      <c r="AI50" s="125">
        <f t="shared" si="16"/>
        <v>0</v>
      </c>
      <c r="AJ50" s="125">
        <f t="shared" si="17"/>
        <v>0</v>
      </c>
      <c r="AK50" s="125">
        <f t="shared" si="18"/>
        <v>0</v>
      </c>
      <c r="AL50" s="125">
        <f t="shared" si="19"/>
        <v>0</v>
      </c>
      <c r="AM50" s="125">
        <f t="shared" si="20"/>
        <v>0</v>
      </c>
    </row>
    <row r="51" spans="1:39" ht="22.5" customHeight="1">
      <c r="A51" s="120"/>
      <c r="B51" s="82" t="str">
        <f>IF(ISBLANK('Baseline Paddock Data'!B53),"",'Baseline Paddock Data'!B53)</f>
        <v/>
      </c>
      <c r="C51" s="83" t="str">
        <f>IF(ISBLANK('Baseline Paddock Data'!C53),"",'Baseline Paddock Data'!C53)</f>
        <v/>
      </c>
      <c r="D51" s="250">
        <f t="shared" si="3"/>
        <v>0</v>
      </c>
      <c r="E51" s="252" t="str">
        <f t="shared" si="4"/>
        <v/>
      </c>
      <c r="F51" s="245"/>
      <c r="G51" s="245"/>
      <c r="H51" s="245"/>
      <c r="I51" s="245"/>
      <c r="J51" s="245"/>
      <c r="K51" s="245"/>
      <c r="L51" s="245"/>
      <c r="M51" s="245"/>
      <c r="N51" s="245"/>
      <c r="O51" s="245"/>
      <c r="P51" s="245"/>
      <c r="Q51" s="245"/>
      <c r="R51" s="245"/>
      <c r="S51" s="245"/>
      <c r="T51" s="245"/>
      <c r="U51" s="246"/>
      <c r="X51" s="125">
        <f t="shared" si="5"/>
        <v>0</v>
      </c>
      <c r="Y51" s="125">
        <f t="shared" si="6"/>
        <v>0</v>
      </c>
      <c r="Z51" s="125">
        <f t="shared" si="7"/>
        <v>0</v>
      </c>
      <c r="AA51" s="125">
        <f t="shared" si="8"/>
        <v>0</v>
      </c>
      <c r="AB51" s="125">
        <f t="shared" si="9"/>
        <v>0</v>
      </c>
      <c r="AC51" s="125">
        <f t="shared" si="10"/>
        <v>0</v>
      </c>
      <c r="AD51" s="125">
        <f t="shared" si="11"/>
        <v>0</v>
      </c>
      <c r="AE51" s="125">
        <f t="shared" si="12"/>
        <v>0</v>
      </c>
      <c r="AF51" s="125">
        <f t="shared" si="13"/>
        <v>0</v>
      </c>
      <c r="AG51" s="125">
        <f t="shared" si="14"/>
        <v>0</v>
      </c>
      <c r="AH51" s="125">
        <f t="shared" si="15"/>
        <v>0</v>
      </c>
      <c r="AI51" s="125">
        <f t="shared" si="16"/>
        <v>0</v>
      </c>
      <c r="AJ51" s="125">
        <f t="shared" si="17"/>
        <v>0</v>
      </c>
      <c r="AK51" s="125">
        <f t="shared" si="18"/>
        <v>0</v>
      </c>
      <c r="AL51" s="125">
        <f t="shared" si="19"/>
        <v>0</v>
      </c>
      <c r="AM51" s="125">
        <f t="shared" si="20"/>
        <v>0</v>
      </c>
    </row>
    <row r="52" spans="1:39" ht="22.5" customHeight="1">
      <c r="A52" s="120"/>
      <c r="B52" s="82" t="str">
        <f>IF(ISBLANK('Baseline Paddock Data'!B54),"",'Baseline Paddock Data'!B54)</f>
        <v/>
      </c>
      <c r="C52" s="83" t="str">
        <f>IF(ISBLANK('Baseline Paddock Data'!C54),"",'Baseline Paddock Data'!C54)</f>
        <v/>
      </c>
      <c r="D52" s="250">
        <f t="shared" si="3"/>
        <v>0</v>
      </c>
      <c r="E52" s="252" t="str">
        <f t="shared" si="4"/>
        <v/>
      </c>
      <c r="F52" s="245"/>
      <c r="G52" s="245"/>
      <c r="H52" s="245"/>
      <c r="I52" s="245"/>
      <c r="J52" s="245"/>
      <c r="K52" s="245"/>
      <c r="L52" s="245"/>
      <c r="M52" s="245"/>
      <c r="N52" s="245"/>
      <c r="O52" s="245"/>
      <c r="P52" s="245"/>
      <c r="Q52" s="245"/>
      <c r="R52" s="245"/>
      <c r="S52" s="245"/>
      <c r="T52" s="245"/>
      <c r="U52" s="246"/>
      <c r="X52" s="125">
        <f t="shared" si="5"/>
        <v>0</v>
      </c>
      <c r="Y52" s="125">
        <f t="shared" si="6"/>
        <v>0</v>
      </c>
      <c r="Z52" s="125">
        <f t="shared" si="7"/>
        <v>0</v>
      </c>
      <c r="AA52" s="125">
        <f t="shared" si="8"/>
        <v>0</v>
      </c>
      <c r="AB52" s="125">
        <f t="shared" si="9"/>
        <v>0</v>
      </c>
      <c r="AC52" s="125">
        <f t="shared" si="10"/>
        <v>0</v>
      </c>
      <c r="AD52" s="125">
        <f t="shared" si="11"/>
        <v>0</v>
      </c>
      <c r="AE52" s="125">
        <f t="shared" si="12"/>
        <v>0</v>
      </c>
      <c r="AF52" s="125">
        <f t="shared" si="13"/>
        <v>0</v>
      </c>
      <c r="AG52" s="125">
        <f t="shared" si="14"/>
        <v>0</v>
      </c>
      <c r="AH52" s="125">
        <f t="shared" si="15"/>
        <v>0</v>
      </c>
      <c r="AI52" s="125">
        <f t="shared" si="16"/>
        <v>0</v>
      </c>
      <c r="AJ52" s="125">
        <f t="shared" si="17"/>
        <v>0</v>
      </c>
      <c r="AK52" s="125">
        <f t="shared" si="18"/>
        <v>0</v>
      </c>
      <c r="AL52" s="125">
        <f t="shared" si="19"/>
        <v>0</v>
      </c>
      <c r="AM52" s="125">
        <f t="shared" si="20"/>
        <v>0</v>
      </c>
    </row>
    <row r="53" spans="1:39" ht="22.5" customHeight="1">
      <c r="A53" s="120"/>
      <c r="B53" s="82" t="str">
        <f>IF(ISBLANK('Baseline Paddock Data'!B55),"",'Baseline Paddock Data'!B55)</f>
        <v/>
      </c>
      <c r="C53" s="83" t="str">
        <f>IF(ISBLANK('Baseline Paddock Data'!C55),"",'Baseline Paddock Data'!C55)</f>
        <v/>
      </c>
      <c r="D53" s="250">
        <f t="shared" si="3"/>
        <v>0</v>
      </c>
      <c r="E53" s="252" t="str">
        <f t="shared" si="4"/>
        <v/>
      </c>
      <c r="F53" s="245"/>
      <c r="G53" s="245"/>
      <c r="H53" s="245"/>
      <c r="I53" s="245"/>
      <c r="J53" s="245"/>
      <c r="K53" s="245"/>
      <c r="L53" s="245"/>
      <c r="M53" s="245"/>
      <c r="N53" s="245"/>
      <c r="O53" s="245"/>
      <c r="P53" s="245"/>
      <c r="Q53" s="245"/>
      <c r="R53" s="245"/>
      <c r="S53" s="245"/>
      <c r="T53" s="245"/>
      <c r="U53" s="246"/>
      <c r="X53" s="125">
        <f t="shared" si="5"/>
        <v>0</v>
      </c>
      <c r="Y53" s="125">
        <f t="shared" si="6"/>
        <v>0</v>
      </c>
      <c r="Z53" s="125">
        <f t="shared" si="7"/>
        <v>0</v>
      </c>
      <c r="AA53" s="125">
        <f t="shared" si="8"/>
        <v>0</v>
      </c>
      <c r="AB53" s="125">
        <f t="shared" si="9"/>
        <v>0</v>
      </c>
      <c r="AC53" s="125">
        <f t="shared" si="10"/>
        <v>0</v>
      </c>
      <c r="AD53" s="125">
        <f t="shared" si="11"/>
        <v>0</v>
      </c>
      <c r="AE53" s="125">
        <f t="shared" si="12"/>
        <v>0</v>
      </c>
      <c r="AF53" s="125">
        <f t="shared" si="13"/>
        <v>0</v>
      </c>
      <c r="AG53" s="125">
        <f t="shared" si="14"/>
        <v>0</v>
      </c>
      <c r="AH53" s="125">
        <f t="shared" si="15"/>
        <v>0</v>
      </c>
      <c r="AI53" s="125">
        <f t="shared" si="16"/>
        <v>0</v>
      </c>
      <c r="AJ53" s="125">
        <f t="shared" si="17"/>
        <v>0</v>
      </c>
      <c r="AK53" s="125">
        <f t="shared" si="18"/>
        <v>0</v>
      </c>
      <c r="AL53" s="125">
        <f t="shared" si="19"/>
        <v>0</v>
      </c>
      <c r="AM53" s="125">
        <f t="shared" si="20"/>
        <v>0</v>
      </c>
    </row>
    <row r="54" spans="1:39" ht="22.5" customHeight="1">
      <c r="A54" s="120"/>
      <c r="B54" s="82" t="str">
        <f>IF(ISBLANK('Baseline Paddock Data'!B56),"",'Baseline Paddock Data'!B56)</f>
        <v/>
      </c>
      <c r="C54" s="83" t="str">
        <f>IF(ISBLANK('Baseline Paddock Data'!C56),"",'Baseline Paddock Data'!C56)</f>
        <v/>
      </c>
      <c r="D54" s="250">
        <f t="shared" si="3"/>
        <v>0</v>
      </c>
      <c r="E54" s="252" t="str">
        <f t="shared" si="4"/>
        <v/>
      </c>
      <c r="F54" s="245"/>
      <c r="G54" s="245"/>
      <c r="H54" s="245"/>
      <c r="I54" s="245"/>
      <c r="J54" s="245"/>
      <c r="K54" s="245"/>
      <c r="L54" s="245"/>
      <c r="M54" s="245"/>
      <c r="N54" s="245"/>
      <c r="O54" s="245"/>
      <c r="P54" s="245"/>
      <c r="Q54" s="245"/>
      <c r="R54" s="245"/>
      <c r="S54" s="245"/>
      <c r="T54" s="245"/>
      <c r="U54" s="246"/>
      <c r="X54" s="125">
        <f t="shared" si="5"/>
        <v>0</v>
      </c>
      <c r="Y54" s="125">
        <f t="shared" si="6"/>
        <v>0</v>
      </c>
      <c r="Z54" s="125">
        <f t="shared" si="7"/>
        <v>0</v>
      </c>
      <c r="AA54" s="125">
        <f t="shared" si="8"/>
        <v>0</v>
      </c>
      <c r="AB54" s="125">
        <f t="shared" si="9"/>
        <v>0</v>
      </c>
      <c r="AC54" s="125">
        <f t="shared" si="10"/>
        <v>0</v>
      </c>
      <c r="AD54" s="125">
        <f t="shared" si="11"/>
        <v>0</v>
      </c>
      <c r="AE54" s="125">
        <f t="shared" si="12"/>
        <v>0</v>
      </c>
      <c r="AF54" s="125">
        <f t="shared" si="13"/>
        <v>0</v>
      </c>
      <c r="AG54" s="125">
        <f t="shared" si="14"/>
        <v>0</v>
      </c>
      <c r="AH54" s="125">
        <f t="shared" si="15"/>
        <v>0</v>
      </c>
      <c r="AI54" s="125">
        <f t="shared" si="16"/>
        <v>0</v>
      </c>
      <c r="AJ54" s="125">
        <f t="shared" si="17"/>
        <v>0</v>
      </c>
      <c r="AK54" s="125">
        <f t="shared" si="18"/>
        <v>0</v>
      </c>
      <c r="AL54" s="125">
        <f t="shared" si="19"/>
        <v>0</v>
      </c>
      <c r="AM54" s="125">
        <f t="shared" si="20"/>
        <v>0</v>
      </c>
    </row>
    <row r="55" spans="1:39" ht="22.5" customHeight="1">
      <c r="A55" s="120"/>
      <c r="B55" s="82" t="str">
        <f>IF(ISBLANK('Baseline Paddock Data'!B57),"",'Baseline Paddock Data'!B57)</f>
        <v/>
      </c>
      <c r="C55" s="83" t="str">
        <f>IF(ISBLANK('Baseline Paddock Data'!C57),"",'Baseline Paddock Data'!C57)</f>
        <v/>
      </c>
      <c r="D55" s="250">
        <f t="shared" si="3"/>
        <v>0</v>
      </c>
      <c r="E55" s="252" t="str">
        <f t="shared" si="4"/>
        <v/>
      </c>
      <c r="F55" s="245"/>
      <c r="G55" s="245"/>
      <c r="H55" s="245"/>
      <c r="I55" s="245"/>
      <c r="J55" s="245"/>
      <c r="K55" s="245"/>
      <c r="L55" s="245"/>
      <c r="M55" s="245"/>
      <c r="N55" s="245"/>
      <c r="O55" s="245"/>
      <c r="P55" s="245"/>
      <c r="Q55" s="245"/>
      <c r="R55" s="245"/>
      <c r="S55" s="245"/>
      <c r="T55" s="245"/>
      <c r="U55" s="246"/>
      <c r="X55" s="125">
        <f t="shared" si="5"/>
        <v>0</v>
      </c>
      <c r="Y55" s="125">
        <f t="shared" si="6"/>
        <v>0</v>
      </c>
      <c r="Z55" s="125">
        <f t="shared" si="7"/>
        <v>0</v>
      </c>
      <c r="AA55" s="125">
        <f t="shared" si="8"/>
        <v>0</v>
      </c>
      <c r="AB55" s="125">
        <f t="shared" si="9"/>
        <v>0</v>
      </c>
      <c r="AC55" s="125">
        <f t="shared" si="10"/>
        <v>0</v>
      </c>
      <c r="AD55" s="125">
        <f t="shared" si="11"/>
        <v>0</v>
      </c>
      <c r="AE55" s="125">
        <f t="shared" si="12"/>
        <v>0</v>
      </c>
      <c r="AF55" s="125">
        <f t="shared" si="13"/>
        <v>0</v>
      </c>
      <c r="AG55" s="125">
        <f t="shared" si="14"/>
        <v>0</v>
      </c>
      <c r="AH55" s="125">
        <f t="shared" si="15"/>
        <v>0</v>
      </c>
      <c r="AI55" s="125">
        <f t="shared" si="16"/>
        <v>0</v>
      </c>
      <c r="AJ55" s="125">
        <f t="shared" si="17"/>
        <v>0</v>
      </c>
      <c r="AK55" s="125">
        <f t="shared" si="18"/>
        <v>0</v>
      </c>
      <c r="AL55" s="125">
        <f t="shared" si="19"/>
        <v>0</v>
      </c>
      <c r="AM55" s="125">
        <f t="shared" si="20"/>
        <v>0</v>
      </c>
    </row>
    <row r="56" spans="1:39" ht="22.5" customHeight="1">
      <c r="A56" s="120"/>
      <c r="B56" s="82" t="str">
        <f>IF(ISBLANK('Baseline Paddock Data'!B58),"",'Baseline Paddock Data'!B58)</f>
        <v/>
      </c>
      <c r="C56" s="83" t="str">
        <f>IF(ISBLANK('Baseline Paddock Data'!C58),"",'Baseline Paddock Data'!C58)</f>
        <v/>
      </c>
      <c r="D56" s="250">
        <f t="shared" si="3"/>
        <v>0</v>
      </c>
      <c r="E56" s="252" t="str">
        <f t="shared" si="4"/>
        <v/>
      </c>
      <c r="F56" s="245"/>
      <c r="G56" s="245"/>
      <c r="H56" s="245"/>
      <c r="I56" s="245"/>
      <c r="J56" s="245"/>
      <c r="K56" s="245"/>
      <c r="L56" s="245"/>
      <c r="M56" s="245"/>
      <c r="N56" s="245"/>
      <c r="O56" s="245"/>
      <c r="P56" s="245"/>
      <c r="Q56" s="245"/>
      <c r="R56" s="245"/>
      <c r="S56" s="245"/>
      <c r="T56" s="245"/>
      <c r="U56" s="246"/>
      <c r="X56" s="125">
        <f t="shared" si="5"/>
        <v>0</v>
      </c>
      <c r="Y56" s="125">
        <f t="shared" si="6"/>
        <v>0</v>
      </c>
      <c r="Z56" s="125">
        <f t="shared" si="7"/>
        <v>0</v>
      </c>
      <c r="AA56" s="125">
        <f t="shared" si="8"/>
        <v>0</v>
      </c>
      <c r="AB56" s="125">
        <f t="shared" si="9"/>
        <v>0</v>
      </c>
      <c r="AC56" s="125">
        <f t="shared" si="10"/>
        <v>0</v>
      </c>
      <c r="AD56" s="125">
        <f t="shared" si="11"/>
        <v>0</v>
      </c>
      <c r="AE56" s="125">
        <f t="shared" si="12"/>
        <v>0</v>
      </c>
      <c r="AF56" s="125">
        <f t="shared" si="13"/>
        <v>0</v>
      </c>
      <c r="AG56" s="125">
        <f t="shared" si="14"/>
        <v>0</v>
      </c>
      <c r="AH56" s="125">
        <f t="shared" si="15"/>
        <v>0</v>
      </c>
      <c r="AI56" s="125">
        <f t="shared" si="16"/>
        <v>0</v>
      </c>
      <c r="AJ56" s="125">
        <f t="shared" si="17"/>
        <v>0</v>
      </c>
      <c r="AK56" s="125">
        <f t="shared" si="18"/>
        <v>0</v>
      </c>
      <c r="AL56" s="125">
        <f t="shared" si="19"/>
        <v>0</v>
      </c>
      <c r="AM56" s="125">
        <f t="shared" si="20"/>
        <v>0</v>
      </c>
    </row>
    <row r="57" spans="1:39" ht="22.5" customHeight="1">
      <c r="A57" s="120"/>
      <c r="B57" s="82" t="str">
        <f>IF(ISBLANK('Baseline Paddock Data'!B59),"",'Baseline Paddock Data'!B59)</f>
        <v/>
      </c>
      <c r="C57" s="83" t="str">
        <f>IF(ISBLANK('Baseline Paddock Data'!C59),"",'Baseline Paddock Data'!C59)</f>
        <v/>
      </c>
      <c r="D57" s="250">
        <f t="shared" si="3"/>
        <v>0</v>
      </c>
      <c r="E57" s="252" t="str">
        <f t="shared" si="4"/>
        <v/>
      </c>
      <c r="F57" s="245"/>
      <c r="G57" s="245"/>
      <c r="H57" s="245"/>
      <c r="I57" s="245"/>
      <c r="J57" s="245"/>
      <c r="K57" s="245"/>
      <c r="L57" s="245"/>
      <c r="M57" s="245"/>
      <c r="N57" s="245"/>
      <c r="O57" s="245"/>
      <c r="P57" s="245"/>
      <c r="Q57" s="245"/>
      <c r="R57" s="245"/>
      <c r="S57" s="245"/>
      <c r="T57" s="245"/>
      <c r="U57" s="246"/>
      <c r="X57" s="125">
        <f t="shared" si="5"/>
        <v>0</v>
      </c>
      <c r="Y57" s="125">
        <f t="shared" si="6"/>
        <v>0</v>
      </c>
      <c r="Z57" s="125">
        <f t="shared" si="7"/>
        <v>0</v>
      </c>
      <c r="AA57" s="125">
        <f t="shared" si="8"/>
        <v>0</v>
      </c>
      <c r="AB57" s="125">
        <f t="shared" si="9"/>
        <v>0</v>
      </c>
      <c r="AC57" s="125">
        <f t="shared" si="10"/>
        <v>0</v>
      </c>
      <c r="AD57" s="125">
        <f t="shared" si="11"/>
        <v>0</v>
      </c>
      <c r="AE57" s="125">
        <f t="shared" si="12"/>
        <v>0</v>
      </c>
      <c r="AF57" s="125">
        <f t="shared" si="13"/>
        <v>0</v>
      </c>
      <c r="AG57" s="125">
        <f t="shared" si="14"/>
        <v>0</v>
      </c>
      <c r="AH57" s="125">
        <f t="shared" si="15"/>
        <v>0</v>
      </c>
      <c r="AI57" s="125">
        <f t="shared" si="16"/>
        <v>0</v>
      </c>
      <c r="AJ57" s="125">
        <f t="shared" si="17"/>
        <v>0</v>
      </c>
      <c r="AK57" s="125">
        <f t="shared" si="18"/>
        <v>0</v>
      </c>
      <c r="AL57" s="125">
        <f t="shared" si="19"/>
        <v>0</v>
      </c>
      <c r="AM57" s="125">
        <f t="shared" si="20"/>
        <v>0</v>
      </c>
    </row>
    <row r="58" spans="1:39" ht="22.5" customHeight="1">
      <c r="A58" s="120"/>
      <c r="B58" s="82" t="str">
        <f>IF(ISBLANK('Baseline Paddock Data'!B60),"",'Baseline Paddock Data'!B60)</f>
        <v/>
      </c>
      <c r="C58" s="83" t="str">
        <f>IF(ISBLANK('Baseline Paddock Data'!C60),"",'Baseline Paddock Data'!C60)</f>
        <v/>
      </c>
      <c r="D58" s="250">
        <f t="shared" si="3"/>
        <v>0</v>
      </c>
      <c r="E58" s="252" t="str">
        <f t="shared" si="4"/>
        <v/>
      </c>
      <c r="F58" s="245"/>
      <c r="G58" s="245"/>
      <c r="H58" s="245"/>
      <c r="I58" s="245"/>
      <c r="J58" s="245"/>
      <c r="K58" s="245"/>
      <c r="L58" s="245"/>
      <c r="M58" s="245"/>
      <c r="N58" s="245"/>
      <c r="O58" s="245"/>
      <c r="P58" s="245"/>
      <c r="Q58" s="245"/>
      <c r="R58" s="245"/>
      <c r="S58" s="245"/>
      <c r="T58" s="245"/>
      <c r="U58" s="246"/>
      <c r="X58" s="125">
        <f t="shared" si="5"/>
        <v>0</v>
      </c>
      <c r="Y58" s="125">
        <f t="shared" si="6"/>
        <v>0</v>
      </c>
      <c r="Z58" s="125">
        <f t="shared" si="7"/>
        <v>0</v>
      </c>
      <c r="AA58" s="125">
        <f t="shared" si="8"/>
        <v>0</v>
      </c>
      <c r="AB58" s="125">
        <f t="shared" si="9"/>
        <v>0</v>
      </c>
      <c r="AC58" s="125">
        <f t="shared" si="10"/>
        <v>0</v>
      </c>
      <c r="AD58" s="125">
        <f t="shared" si="11"/>
        <v>0</v>
      </c>
      <c r="AE58" s="125">
        <f t="shared" si="12"/>
        <v>0</v>
      </c>
      <c r="AF58" s="125">
        <f t="shared" si="13"/>
        <v>0</v>
      </c>
      <c r="AG58" s="125">
        <f t="shared" si="14"/>
        <v>0</v>
      </c>
      <c r="AH58" s="125">
        <f t="shared" si="15"/>
        <v>0</v>
      </c>
      <c r="AI58" s="125">
        <f t="shared" si="16"/>
        <v>0</v>
      </c>
      <c r="AJ58" s="125">
        <f t="shared" si="17"/>
        <v>0</v>
      </c>
      <c r="AK58" s="125">
        <f t="shared" si="18"/>
        <v>0</v>
      </c>
      <c r="AL58" s="125">
        <f t="shared" si="19"/>
        <v>0</v>
      </c>
      <c r="AM58" s="125">
        <f t="shared" si="20"/>
        <v>0</v>
      </c>
    </row>
    <row r="59" spans="1:39" ht="22.5" customHeight="1">
      <c r="A59" s="120"/>
      <c r="B59" s="82" t="str">
        <f>IF(ISBLANK('Baseline Paddock Data'!B61),"",'Baseline Paddock Data'!B61)</f>
        <v/>
      </c>
      <c r="C59" s="83" t="str">
        <f>IF(ISBLANK('Baseline Paddock Data'!C61),"",'Baseline Paddock Data'!C61)</f>
        <v/>
      </c>
      <c r="D59" s="250">
        <f t="shared" si="3"/>
        <v>0</v>
      </c>
      <c r="E59" s="252" t="str">
        <f t="shared" si="4"/>
        <v/>
      </c>
      <c r="F59" s="245"/>
      <c r="G59" s="245"/>
      <c r="H59" s="245"/>
      <c r="I59" s="245"/>
      <c r="J59" s="245"/>
      <c r="K59" s="245"/>
      <c r="L59" s="245"/>
      <c r="M59" s="245"/>
      <c r="N59" s="245"/>
      <c r="O59" s="245"/>
      <c r="P59" s="245"/>
      <c r="Q59" s="245"/>
      <c r="R59" s="245"/>
      <c r="S59" s="245"/>
      <c r="T59" s="245"/>
      <c r="U59" s="246"/>
      <c r="X59" s="125">
        <f t="shared" si="5"/>
        <v>0</v>
      </c>
      <c r="Y59" s="125">
        <f t="shared" si="6"/>
        <v>0</v>
      </c>
      <c r="Z59" s="125">
        <f t="shared" si="7"/>
        <v>0</v>
      </c>
      <c r="AA59" s="125">
        <f t="shared" si="8"/>
        <v>0</v>
      </c>
      <c r="AB59" s="125">
        <f t="shared" si="9"/>
        <v>0</v>
      </c>
      <c r="AC59" s="125">
        <f t="shared" si="10"/>
        <v>0</v>
      </c>
      <c r="AD59" s="125">
        <f t="shared" si="11"/>
        <v>0</v>
      </c>
      <c r="AE59" s="125">
        <f t="shared" si="12"/>
        <v>0</v>
      </c>
      <c r="AF59" s="125">
        <f t="shared" si="13"/>
        <v>0</v>
      </c>
      <c r="AG59" s="125">
        <f t="shared" si="14"/>
        <v>0</v>
      </c>
      <c r="AH59" s="125">
        <f t="shared" si="15"/>
        <v>0</v>
      </c>
      <c r="AI59" s="125">
        <f t="shared" si="16"/>
        <v>0</v>
      </c>
      <c r="AJ59" s="125">
        <f t="shared" si="17"/>
        <v>0</v>
      </c>
      <c r="AK59" s="125">
        <f t="shared" si="18"/>
        <v>0</v>
      </c>
      <c r="AL59" s="125">
        <f t="shared" si="19"/>
        <v>0</v>
      </c>
      <c r="AM59" s="125">
        <f t="shared" si="20"/>
        <v>0</v>
      </c>
    </row>
    <row r="60" spans="1:39" ht="22.5" customHeight="1">
      <c r="A60" s="120"/>
      <c r="B60" s="82" t="str">
        <f>IF(ISBLANK('Baseline Paddock Data'!B62),"",'Baseline Paddock Data'!B62)</f>
        <v/>
      </c>
      <c r="C60" s="83" t="str">
        <f>IF(ISBLANK('Baseline Paddock Data'!C62),"",'Baseline Paddock Data'!C62)</f>
        <v/>
      </c>
      <c r="D60" s="250">
        <f t="shared" si="3"/>
        <v>0</v>
      </c>
      <c r="E60" s="252" t="str">
        <f t="shared" si="4"/>
        <v/>
      </c>
      <c r="F60" s="245"/>
      <c r="G60" s="245"/>
      <c r="H60" s="245"/>
      <c r="I60" s="245"/>
      <c r="J60" s="245"/>
      <c r="K60" s="245"/>
      <c r="L60" s="245"/>
      <c r="M60" s="245"/>
      <c r="N60" s="245"/>
      <c r="O60" s="245"/>
      <c r="P60" s="245"/>
      <c r="Q60" s="245"/>
      <c r="R60" s="245"/>
      <c r="S60" s="245"/>
      <c r="T60" s="245"/>
      <c r="U60" s="246"/>
      <c r="X60" s="125">
        <f t="shared" si="5"/>
        <v>0</v>
      </c>
      <c r="Y60" s="125">
        <f t="shared" si="6"/>
        <v>0</v>
      </c>
      <c r="Z60" s="125">
        <f t="shared" si="7"/>
        <v>0</v>
      </c>
      <c r="AA60" s="125">
        <f t="shared" si="8"/>
        <v>0</v>
      </c>
      <c r="AB60" s="125">
        <f t="shared" si="9"/>
        <v>0</v>
      </c>
      <c r="AC60" s="125">
        <f t="shared" si="10"/>
        <v>0</v>
      </c>
      <c r="AD60" s="125">
        <f t="shared" si="11"/>
        <v>0</v>
      </c>
      <c r="AE60" s="125">
        <f t="shared" si="12"/>
        <v>0</v>
      </c>
      <c r="AF60" s="125">
        <f t="shared" si="13"/>
        <v>0</v>
      </c>
      <c r="AG60" s="125">
        <f t="shared" si="14"/>
        <v>0</v>
      </c>
      <c r="AH60" s="125">
        <f t="shared" si="15"/>
        <v>0</v>
      </c>
      <c r="AI60" s="125">
        <f t="shared" si="16"/>
        <v>0</v>
      </c>
      <c r="AJ60" s="125">
        <f t="shared" si="17"/>
        <v>0</v>
      </c>
      <c r="AK60" s="125">
        <f t="shared" si="18"/>
        <v>0</v>
      </c>
      <c r="AL60" s="125">
        <f t="shared" si="19"/>
        <v>0</v>
      </c>
      <c r="AM60" s="125">
        <f t="shared" si="20"/>
        <v>0</v>
      </c>
    </row>
    <row r="61" spans="1:39" ht="22.5" customHeight="1">
      <c r="A61" s="120"/>
      <c r="B61" s="82" t="str">
        <f>IF(ISBLANK('Baseline Paddock Data'!B63),"",'Baseline Paddock Data'!B63)</f>
        <v/>
      </c>
      <c r="C61" s="83" t="str">
        <f>IF(ISBLANK('Baseline Paddock Data'!C63),"",'Baseline Paddock Data'!C63)</f>
        <v/>
      </c>
      <c r="D61" s="250">
        <f t="shared" si="3"/>
        <v>0</v>
      </c>
      <c r="E61" s="252" t="str">
        <f t="shared" si="4"/>
        <v/>
      </c>
      <c r="F61" s="245"/>
      <c r="G61" s="245"/>
      <c r="H61" s="245"/>
      <c r="I61" s="245"/>
      <c r="J61" s="245"/>
      <c r="K61" s="245"/>
      <c r="L61" s="245"/>
      <c r="M61" s="245"/>
      <c r="N61" s="245"/>
      <c r="O61" s="245"/>
      <c r="P61" s="245"/>
      <c r="Q61" s="245"/>
      <c r="R61" s="245"/>
      <c r="S61" s="245"/>
      <c r="T61" s="245"/>
      <c r="U61" s="246"/>
      <c r="X61" s="125">
        <f t="shared" si="5"/>
        <v>0</v>
      </c>
      <c r="Y61" s="125">
        <f t="shared" si="6"/>
        <v>0</v>
      </c>
      <c r="Z61" s="125">
        <f t="shared" si="7"/>
        <v>0</v>
      </c>
      <c r="AA61" s="125">
        <f t="shared" si="8"/>
        <v>0</v>
      </c>
      <c r="AB61" s="125">
        <f t="shared" si="9"/>
        <v>0</v>
      </c>
      <c r="AC61" s="125">
        <f t="shared" si="10"/>
        <v>0</v>
      </c>
      <c r="AD61" s="125">
        <f t="shared" si="11"/>
        <v>0</v>
      </c>
      <c r="AE61" s="125">
        <f t="shared" si="12"/>
        <v>0</v>
      </c>
      <c r="AF61" s="125">
        <f t="shared" si="13"/>
        <v>0</v>
      </c>
      <c r="AG61" s="125">
        <f t="shared" si="14"/>
        <v>0</v>
      </c>
      <c r="AH61" s="125">
        <f t="shared" si="15"/>
        <v>0</v>
      </c>
      <c r="AI61" s="125">
        <f t="shared" si="16"/>
        <v>0</v>
      </c>
      <c r="AJ61" s="125">
        <f t="shared" si="17"/>
        <v>0</v>
      </c>
      <c r="AK61" s="125">
        <f t="shared" si="18"/>
        <v>0</v>
      </c>
      <c r="AL61" s="125">
        <f t="shared" si="19"/>
        <v>0</v>
      </c>
      <c r="AM61" s="125">
        <f t="shared" si="20"/>
        <v>0</v>
      </c>
    </row>
    <row r="62" spans="1:39" ht="22.5" customHeight="1">
      <c r="A62" s="120"/>
      <c r="B62" s="82" t="str">
        <f>IF(ISBLANK('Baseline Paddock Data'!B64),"",'Baseline Paddock Data'!B64)</f>
        <v/>
      </c>
      <c r="C62" s="83" t="str">
        <f>IF(ISBLANK('Baseline Paddock Data'!C64),"",'Baseline Paddock Data'!C64)</f>
        <v/>
      </c>
      <c r="D62" s="250">
        <f t="shared" si="3"/>
        <v>0</v>
      </c>
      <c r="E62" s="252" t="str">
        <f t="shared" si="4"/>
        <v/>
      </c>
      <c r="F62" s="245"/>
      <c r="G62" s="245"/>
      <c r="H62" s="245"/>
      <c r="I62" s="245"/>
      <c r="J62" s="245"/>
      <c r="K62" s="245"/>
      <c r="L62" s="245"/>
      <c r="M62" s="245"/>
      <c r="N62" s="245"/>
      <c r="O62" s="245"/>
      <c r="P62" s="245"/>
      <c r="Q62" s="245"/>
      <c r="R62" s="245"/>
      <c r="S62" s="245"/>
      <c r="T62" s="245"/>
      <c r="U62" s="246"/>
      <c r="X62" s="125">
        <f t="shared" si="5"/>
        <v>0</v>
      </c>
      <c r="Y62" s="125">
        <f t="shared" si="6"/>
        <v>0</v>
      </c>
      <c r="Z62" s="125">
        <f t="shared" si="7"/>
        <v>0</v>
      </c>
      <c r="AA62" s="125">
        <f t="shared" si="8"/>
        <v>0</v>
      </c>
      <c r="AB62" s="125">
        <f t="shared" si="9"/>
        <v>0</v>
      </c>
      <c r="AC62" s="125">
        <f t="shared" si="10"/>
        <v>0</v>
      </c>
      <c r="AD62" s="125">
        <f t="shared" si="11"/>
        <v>0</v>
      </c>
      <c r="AE62" s="125">
        <f t="shared" si="12"/>
        <v>0</v>
      </c>
      <c r="AF62" s="125">
        <f t="shared" si="13"/>
        <v>0</v>
      </c>
      <c r="AG62" s="125">
        <f t="shared" si="14"/>
        <v>0</v>
      </c>
      <c r="AH62" s="125">
        <f t="shared" si="15"/>
        <v>0</v>
      </c>
      <c r="AI62" s="125">
        <f t="shared" si="16"/>
        <v>0</v>
      </c>
      <c r="AJ62" s="125">
        <f t="shared" si="17"/>
        <v>0</v>
      </c>
      <c r="AK62" s="125">
        <f t="shared" si="18"/>
        <v>0</v>
      </c>
      <c r="AL62" s="125">
        <f t="shared" si="19"/>
        <v>0</v>
      </c>
      <c r="AM62" s="125">
        <f t="shared" si="20"/>
        <v>0</v>
      </c>
    </row>
    <row r="63" spans="1:39" ht="22.5" customHeight="1">
      <c r="A63" s="120"/>
      <c r="B63" s="82" t="str">
        <f>IF(ISBLANK('Baseline Paddock Data'!B65),"",'Baseline Paddock Data'!B65)</f>
        <v/>
      </c>
      <c r="C63" s="83" t="str">
        <f>IF(ISBLANK('Baseline Paddock Data'!C65),"",'Baseline Paddock Data'!C65)</f>
        <v/>
      </c>
      <c r="D63" s="250">
        <f t="shared" si="3"/>
        <v>0</v>
      </c>
      <c r="E63" s="252" t="str">
        <f t="shared" si="4"/>
        <v/>
      </c>
      <c r="F63" s="245"/>
      <c r="G63" s="245"/>
      <c r="H63" s="245"/>
      <c r="I63" s="245"/>
      <c r="J63" s="245"/>
      <c r="K63" s="245"/>
      <c r="L63" s="245"/>
      <c r="M63" s="245"/>
      <c r="N63" s="245"/>
      <c r="O63" s="245"/>
      <c r="P63" s="245"/>
      <c r="Q63" s="245"/>
      <c r="R63" s="245"/>
      <c r="S63" s="245"/>
      <c r="T63" s="245"/>
      <c r="U63" s="246"/>
      <c r="X63" s="125">
        <f t="shared" si="5"/>
        <v>0</v>
      </c>
      <c r="Y63" s="125">
        <f t="shared" si="6"/>
        <v>0</v>
      </c>
      <c r="Z63" s="125">
        <f t="shared" si="7"/>
        <v>0</v>
      </c>
      <c r="AA63" s="125">
        <f t="shared" si="8"/>
        <v>0</v>
      </c>
      <c r="AB63" s="125">
        <f t="shared" si="9"/>
        <v>0</v>
      </c>
      <c r="AC63" s="125">
        <f t="shared" si="10"/>
        <v>0</v>
      </c>
      <c r="AD63" s="125">
        <f t="shared" si="11"/>
        <v>0</v>
      </c>
      <c r="AE63" s="125">
        <f t="shared" si="12"/>
        <v>0</v>
      </c>
      <c r="AF63" s="125">
        <f t="shared" si="13"/>
        <v>0</v>
      </c>
      <c r="AG63" s="125">
        <f t="shared" si="14"/>
        <v>0</v>
      </c>
      <c r="AH63" s="125">
        <f t="shared" si="15"/>
        <v>0</v>
      </c>
      <c r="AI63" s="125">
        <f t="shared" si="16"/>
        <v>0</v>
      </c>
      <c r="AJ63" s="125">
        <f t="shared" si="17"/>
        <v>0</v>
      </c>
      <c r="AK63" s="125">
        <f t="shared" si="18"/>
        <v>0</v>
      </c>
      <c r="AL63" s="125">
        <f t="shared" si="19"/>
        <v>0</v>
      </c>
      <c r="AM63" s="125">
        <f t="shared" si="20"/>
        <v>0</v>
      </c>
    </row>
    <row r="64" spans="1:39" ht="22.5" customHeight="1">
      <c r="A64" s="120"/>
      <c r="B64" s="82" t="str">
        <f>IF(ISBLANK('Baseline Paddock Data'!B66),"",'Baseline Paddock Data'!B66)</f>
        <v/>
      </c>
      <c r="C64" s="83" t="str">
        <f>IF(ISBLANK('Baseline Paddock Data'!C66),"",'Baseline Paddock Data'!C66)</f>
        <v/>
      </c>
      <c r="D64" s="250">
        <f t="shared" si="3"/>
        <v>0</v>
      </c>
      <c r="E64" s="252" t="str">
        <f t="shared" si="4"/>
        <v/>
      </c>
      <c r="F64" s="245"/>
      <c r="G64" s="245"/>
      <c r="H64" s="245"/>
      <c r="I64" s="245"/>
      <c r="J64" s="245"/>
      <c r="K64" s="245"/>
      <c r="L64" s="245"/>
      <c r="M64" s="245"/>
      <c r="N64" s="245"/>
      <c r="O64" s="245"/>
      <c r="P64" s="245"/>
      <c r="Q64" s="245"/>
      <c r="R64" s="245"/>
      <c r="S64" s="245"/>
      <c r="T64" s="245"/>
      <c r="U64" s="246"/>
      <c r="X64" s="125">
        <f t="shared" si="5"/>
        <v>0</v>
      </c>
      <c r="Y64" s="125">
        <f t="shared" si="6"/>
        <v>0</v>
      </c>
      <c r="Z64" s="125">
        <f t="shared" si="7"/>
        <v>0</v>
      </c>
      <c r="AA64" s="125">
        <f t="shared" si="8"/>
        <v>0</v>
      </c>
      <c r="AB64" s="125">
        <f t="shared" si="9"/>
        <v>0</v>
      </c>
      <c r="AC64" s="125">
        <f t="shared" si="10"/>
        <v>0</v>
      </c>
      <c r="AD64" s="125">
        <f t="shared" si="11"/>
        <v>0</v>
      </c>
      <c r="AE64" s="125">
        <f t="shared" si="12"/>
        <v>0</v>
      </c>
      <c r="AF64" s="125">
        <f t="shared" si="13"/>
        <v>0</v>
      </c>
      <c r="AG64" s="125">
        <f t="shared" si="14"/>
        <v>0</v>
      </c>
      <c r="AH64" s="125">
        <f t="shared" si="15"/>
        <v>0</v>
      </c>
      <c r="AI64" s="125">
        <f t="shared" si="16"/>
        <v>0</v>
      </c>
      <c r="AJ64" s="125">
        <f t="shared" si="17"/>
        <v>0</v>
      </c>
      <c r="AK64" s="125">
        <f t="shared" si="18"/>
        <v>0</v>
      </c>
      <c r="AL64" s="125">
        <f t="shared" si="19"/>
        <v>0</v>
      </c>
      <c r="AM64" s="125">
        <f t="shared" si="20"/>
        <v>0</v>
      </c>
    </row>
    <row r="65" spans="1:39" ht="22.5" customHeight="1">
      <c r="A65" s="120"/>
      <c r="B65" s="82" t="str">
        <f>IF(ISBLANK('Baseline Paddock Data'!B67),"",'Baseline Paddock Data'!B67)</f>
        <v/>
      </c>
      <c r="C65" s="83" t="str">
        <f>IF(ISBLANK('Baseline Paddock Data'!C67),"",'Baseline Paddock Data'!C67)</f>
        <v/>
      </c>
      <c r="D65" s="250">
        <f t="shared" si="3"/>
        <v>0</v>
      </c>
      <c r="E65" s="252" t="str">
        <f t="shared" si="4"/>
        <v/>
      </c>
      <c r="F65" s="245"/>
      <c r="G65" s="245"/>
      <c r="H65" s="245"/>
      <c r="I65" s="245"/>
      <c r="J65" s="245"/>
      <c r="K65" s="245"/>
      <c r="L65" s="245"/>
      <c r="M65" s="245"/>
      <c r="N65" s="245"/>
      <c r="O65" s="245"/>
      <c r="P65" s="245"/>
      <c r="Q65" s="245"/>
      <c r="R65" s="245"/>
      <c r="S65" s="245"/>
      <c r="T65" s="245"/>
      <c r="U65" s="246"/>
      <c r="X65" s="125">
        <f t="shared" si="5"/>
        <v>0</v>
      </c>
      <c r="Y65" s="125">
        <f t="shared" si="6"/>
        <v>0</v>
      </c>
      <c r="Z65" s="125">
        <f t="shared" si="7"/>
        <v>0</v>
      </c>
      <c r="AA65" s="125">
        <f t="shared" si="8"/>
        <v>0</v>
      </c>
      <c r="AB65" s="125">
        <f t="shared" si="9"/>
        <v>0</v>
      </c>
      <c r="AC65" s="125">
        <f t="shared" si="10"/>
        <v>0</v>
      </c>
      <c r="AD65" s="125">
        <f t="shared" si="11"/>
        <v>0</v>
      </c>
      <c r="AE65" s="125">
        <f t="shared" si="12"/>
        <v>0</v>
      </c>
      <c r="AF65" s="125">
        <f t="shared" si="13"/>
        <v>0</v>
      </c>
      <c r="AG65" s="125">
        <f t="shared" si="14"/>
        <v>0</v>
      </c>
      <c r="AH65" s="125">
        <f t="shared" si="15"/>
        <v>0</v>
      </c>
      <c r="AI65" s="125">
        <f t="shared" si="16"/>
        <v>0</v>
      </c>
      <c r="AJ65" s="125">
        <f t="shared" si="17"/>
        <v>0</v>
      </c>
      <c r="AK65" s="125">
        <f t="shared" si="18"/>
        <v>0</v>
      </c>
      <c r="AL65" s="125">
        <f t="shared" si="19"/>
        <v>0</v>
      </c>
      <c r="AM65" s="125">
        <f t="shared" si="20"/>
        <v>0</v>
      </c>
    </row>
    <row r="66" spans="1:39" ht="22.5" customHeight="1">
      <c r="A66" s="120"/>
      <c r="B66" s="82" t="str">
        <f>IF(ISBLANK('Baseline Paddock Data'!B68),"",'Baseline Paddock Data'!B68)</f>
        <v/>
      </c>
      <c r="C66" s="83" t="str">
        <f>IF(ISBLANK('Baseline Paddock Data'!C68),"",'Baseline Paddock Data'!C68)</f>
        <v/>
      </c>
      <c r="D66" s="250">
        <f t="shared" si="3"/>
        <v>0</v>
      </c>
      <c r="E66" s="252" t="str">
        <f t="shared" si="4"/>
        <v/>
      </c>
      <c r="F66" s="245"/>
      <c r="G66" s="245"/>
      <c r="H66" s="245"/>
      <c r="I66" s="245"/>
      <c r="J66" s="245"/>
      <c r="K66" s="245"/>
      <c r="L66" s="245"/>
      <c r="M66" s="245"/>
      <c r="N66" s="245"/>
      <c r="O66" s="245"/>
      <c r="P66" s="245"/>
      <c r="Q66" s="245"/>
      <c r="R66" s="245"/>
      <c r="S66" s="245"/>
      <c r="T66" s="245"/>
      <c r="U66" s="246"/>
      <c r="X66" s="125">
        <f t="shared" si="5"/>
        <v>0</v>
      </c>
      <c r="Y66" s="125">
        <f t="shared" si="6"/>
        <v>0</v>
      </c>
      <c r="Z66" s="125">
        <f t="shared" si="7"/>
        <v>0</v>
      </c>
      <c r="AA66" s="125">
        <f t="shared" si="8"/>
        <v>0</v>
      </c>
      <c r="AB66" s="125">
        <f t="shared" si="9"/>
        <v>0</v>
      </c>
      <c r="AC66" s="125">
        <f t="shared" si="10"/>
        <v>0</v>
      </c>
      <c r="AD66" s="125">
        <f t="shared" si="11"/>
        <v>0</v>
      </c>
      <c r="AE66" s="125">
        <f t="shared" si="12"/>
        <v>0</v>
      </c>
      <c r="AF66" s="125">
        <f t="shared" si="13"/>
        <v>0</v>
      </c>
      <c r="AG66" s="125">
        <f t="shared" si="14"/>
        <v>0</v>
      </c>
      <c r="AH66" s="125">
        <f t="shared" si="15"/>
        <v>0</v>
      </c>
      <c r="AI66" s="125">
        <f t="shared" si="16"/>
        <v>0</v>
      </c>
      <c r="AJ66" s="125">
        <f t="shared" si="17"/>
        <v>0</v>
      </c>
      <c r="AK66" s="125">
        <f t="shared" si="18"/>
        <v>0</v>
      </c>
      <c r="AL66" s="125">
        <f t="shared" si="19"/>
        <v>0</v>
      </c>
      <c r="AM66" s="125">
        <f t="shared" si="20"/>
        <v>0</v>
      </c>
    </row>
    <row r="67" spans="1:39" ht="22.5" customHeight="1">
      <c r="A67" s="120"/>
      <c r="B67" s="82" t="str">
        <f>IF(ISBLANK('Baseline Paddock Data'!B69),"",'Baseline Paddock Data'!B69)</f>
        <v/>
      </c>
      <c r="C67" s="83" t="str">
        <f>IF(ISBLANK('Baseline Paddock Data'!C69),"",'Baseline Paddock Data'!C69)</f>
        <v/>
      </c>
      <c r="D67" s="250">
        <f t="shared" si="3"/>
        <v>0</v>
      </c>
      <c r="E67" s="252" t="str">
        <f t="shared" si="4"/>
        <v/>
      </c>
      <c r="F67" s="245"/>
      <c r="G67" s="245"/>
      <c r="H67" s="245"/>
      <c r="I67" s="245"/>
      <c r="J67" s="245"/>
      <c r="K67" s="245"/>
      <c r="L67" s="245"/>
      <c r="M67" s="245"/>
      <c r="N67" s="245"/>
      <c r="O67" s="245"/>
      <c r="P67" s="245"/>
      <c r="Q67" s="245"/>
      <c r="R67" s="245"/>
      <c r="S67" s="245"/>
      <c r="T67" s="245"/>
      <c r="U67" s="246"/>
      <c r="X67" s="125">
        <f t="shared" si="5"/>
        <v>0</v>
      </c>
      <c r="Y67" s="125">
        <f t="shared" si="6"/>
        <v>0</v>
      </c>
      <c r="Z67" s="125">
        <f t="shared" si="7"/>
        <v>0</v>
      </c>
      <c r="AA67" s="125">
        <f t="shared" si="8"/>
        <v>0</v>
      </c>
      <c r="AB67" s="125">
        <f t="shared" si="9"/>
        <v>0</v>
      </c>
      <c r="AC67" s="125">
        <f t="shared" si="10"/>
        <v>0</v>
      </c>
      <c r="AD67" s="125">
        <f t="shared" si="11"/>
        <v>0</v>
      </c>
      <c r="AE67" s="125">
        <f t="shared" si="12"/>
        <v>0</v>
      </c>
      <c r="AF67" s="125">
        <f t="shared" si="13"/>
        <v>0</v>
      </c>
      <c r="AG67" s="125">
        <f t="shared" si="14"/>
        <v>0</v>
      </c>
      <c r="AH67" s="125">
        <f t="shared" si="15"/>
        <v>0</v>
      </c>
      <c r="AI67" s="125">
        <f t="shared" si="16"/>
        <v>0</v>
      </c>
      <c r="AJ67" s="125">
        <f t="shared" si="17"/>
        <v>0</v>
      </c>
      <c r="AK67" s="125">
        <f t="shared" si="18"/>
        <v>0</v>
      </c>
      <c r="AL67" s="125">
        <f t="shared" si="19"/>
        <v>0</v>
      </c>
      <c r="AM67" s="125">
        <f t="shared" si="20"/>
        <v>0</v>
      </c>
    </row>
    <row r="68" spans="1:39" ht="22.5" customHeight="1">
      <c r="A68" s="120"/>
      <c r="B68" s="82" t="str">
        <f>IF(ISBLANK('Baseline Paddock Data'!B70),"",'Baseline Paddock Data'!B70)</f>
        <v/>
      </c>
      <c r="C68" s="83" t="str">
        <f>IF(ISBLANK('Baseline Paddock Data'!C70),"",'Baseline Paddock Data'!C70)</f>
        <v/>
      </c>
      <c r="D68" s="250">
        <f t="shared" si="3"/>
        <v>0</v>
      </c>
      <c r="E68" s="252" t="str">
        <f t="shared" si="4"/>
        <v/>
      </c>
      <c r="F68" s="245"/>
      <c r="G68" s="245"/>
      <c r="H68" s="245"/>
      <c r="I68" s="245"/>
      <c r="J68" s="245"/>
      <c r="K68" s="245"/>
      <c r="L68" s="245"/>
      <c r="M68" s="245"/>
      <c r="N68" s="245"/>
      <c r="O68" s="245"/>
      <c r="P68" s="245"/>
      <c r="Q68" s="245"/>
      <c r="R68" s="245"/>
      <c r="S68" s="245"/>
      <c r="T68" s="245"/>
      <c r="U68" s="246"/>
      <c r="X68" s="125">
        <f t="shared" si="5"/>
        <v>0</v>
      </c>
      <c r="Y68" s="125">
        <f t="shared" si="6"/>
        <v>0</v>
      </c>
      <c r="Z68" s="125">
        <f t="shared" si="7"/>
        <v>0</v>
      </c>
      <c r="AA68" s="125">
        <f t="shared" si="8"/>
        <v>0</v>
      </c>
      <c r="AB68" s="125">
        <f t="shared" si="9"/>
        <v>0</v>
      </c>
      <c r="AC68" s="125">
        <f t="shared" si="10"/>
        <v>0</v>
      </c>
      <c r="AD68" s="125">
        <f t="shared" si="11"/>
        <v>0</v>
      </c>
      <c r="AE68" s="125">
        <f t="shared" si="12"/>
        <v>0</v>
      </c>
      <c r="AF68" s="125">
        <f t="shared" si="13"/>
        <v>0</v>
      </c>
      <c r="AG68" s="125">
        <f t="shared" si="14"/>
        <v>0</v>
      </c>
      <c r="AH68" s="125">
        <f t="shared" si="15"/>
        <v>0</v>
      </c>
      <c r="AI68" s="125">
        <f t="shared" si="16"/>
        <v>0</v>
      </c>
      <c r="AJ68" s="125">
        <f t="shared" si="17"/>
        <v>0</v>
      </c>
      <c r="AK68" s="125">
        <f t="shared" si="18"/>
        <v>0</v>
      </c>
      <c r="AL68" s="125">
        <f t="shared" si="19"/>
        <v>0</v>
      </c>
      <c r="AM68" s="125">
        <f t="shared" si="20"/>
        <v>0</v>
      </c>
    </row>
    <row r="69" spans="1:39" ht="22.5" customHeight="1">
      <c r="A69" s="120"/>
      <c r="B69" s="82" t="str">
        <f>IF(ISBLANK('Baseline Paddock Data'!B71),"",'Baseline Paddock Data'!B71)</f>
        <v/>
      </c>
      <c r="C69" s="83" t="str">
        <f>IF(ISBLANK('Baseline Paddock Data'!C71),"",'Baseline Paddock Data'!C71)</f>
        <v/>
      </c>
      <c r="D69" s="250">
        <f t="shared" si="3"/>
        <v>0</v>
      </c>
      <c r="E69" s="252" t="str">
        <f t="shared" si="4"/>
        <v/>
      </c>
      <c r="F69" s="245"/>
      <c r="G69" s="245"/>
      <c r="H69" s="245"/>
      <c r="I69" s="245"/>
      <c r="J69" s="245"/>
      <c r="K69" s="245"/>
      <c r="L69" s="245"/>
      <c r="M69" s="245"/>
      <c r="N69" s="245"/>
      <c r="O69" s="245"/>
      <c r="P69" s="245"/>
      <c r="Q69" s="245"/>
      <c r="R69" s="245"/>
      <c r="S69" s="245"/>
      <c r="T69" s="245"/>
      <c r="U69" s="246"/>
      <c r="X69" s="125">
        <f t="shared" si="5"/>
        <v>0</v>
      </c>
      <c r="Y69" s="125">
        <f t="shared" si="6"/>
        <v>0</v>
      </c>
      <c r="Z69" s="125">
        <f t="shared" si="7"/>
        <v>0</v>
      </c>
      <c r="AA69" s="125">
        <f t="shared" si="8"/>
        <v>0</v>
      </c>
      <c r="AB69" s="125">
        <f t="shared" si="9"/>
        <v>0</v>
      </c>
      <c r="AC69" s="125">
        <f t="shared" si="10"/>
        <v>0</v>
      </c>
      <c r="AD69" s="125">
        <f t="shared" si="11"/>
        <v>0</v>
      </c>
      <c r="AE69" s="125">
        <f t="shared" si="12"/>
        <v>0</v>
      </c>
      <c r="AF69" s="125">
        <f t="shared" si="13"/>
        <v>0</v>
      </c>
      <c r="AG69" s="125">
        <f t="shared" si="14"/>
        <v>0</v>
      </c>
      <c r="AH69" s="125">
        <f t="shared" si="15"/>
        <v>0</v>
      </c>
      <c r="AI69" s="125">
        <f t="shared" si="16"/>
        <v>0</v>
      </c>
      <c r="AJ69" s="125">
        <f t="shared" si="17"/>
        <v>0</v>
      </c>
      <c r="AK69" s="125">
        <f t="shared" si="18"/>
        <v>0</v>
      </c>
      <c r="AL69" s="125">
        <f t="shared" si="19"/>
        <v>0</v>
      </c>
      <c r="AM69" s="125">
        <f t="shared" si="20"/>
        <v>0</v>
      </c>
    </row>
    <row r="70" spans="1:39" ht="22.5" customHeight="1">
      <c r="A70" s="120"/>
      <c r="B70" s="82" t="str">
        <f>IF(ISBLANK('Baseline Paddock Data'!B72),"",'Baseline Paddock Data'!B72)</f>
        <v/>
      </c>
      <c r="C70" s="83" t="str">
        <f>IF(ISBLANK('Baseline Paddock Data'!C72),"",'Baseline Paddock Data'!C72)</f>
        <v/>
      </c>
      <c r="D70" s="250">
        <f t="shared" si="3"/>
        <v>0</v>
      </c>
      <c r="E70" s="252" t="str">
        <f t="shared" si="4"/>
        <v/>
      </c>
      <c r="F70" s="245"/>
      <c r="G70" s="245"/>
      <c r="H70" s="245"/>
      <c r="I70" s="245"/>
      <c r="J70" s="245"/>
      <c r="K70" s="245"/>
      <c r="L70" s="245"/>
      <c r="M70" s="245"/>
      <c r="N70" s="245"/>
      <c r="O70" s="245"/>
      <c r="P70" s="245"/>
      <c r="Q70" s="245"/>
      <c r="R70" s="245"/>
      <c r="S70" s="245"/>
      <c r="T70" s="245"/>
      <c r="U70" s="246"/>
      <c r="X70" s="125">
        <f t="shared" si="5"/>
        <v>0</v>
      </c>
      <c r="Y70" s="125">
        <f t="shared" si="6"/>
        <v>0</v>
      </c>
      <c r="Z70" s="125">
        <f t="shared" si="7"/>
        <v>0</v>
      </c>
      <c r="AA70" s="125">
        <f t="shared" si="8"/>
        <v>0</v>
      </c>
      <c r="AB70" s="125">
        <f t="shared" si="9"/>
        <v>0</v>
      </c>
      <c r="AC70" s="125">
        <f t="shared" si="10"/>
        <v>0</v>
      </c>
      <c r="AD70" s="125">
        <f t="shared" si="11"/>
        <v>0</v>
      </c>
      <c r="AE70" s="125">
        <f t="shared" si="12"/>
        <v>0</v>
      </c>
      <c r="AF70" s="125">
        <f t="shared" si="13"/>
        <v>0</v>
      </c>
      <c r="AG70" s="125">
        <f t="shared" si="14"/>
        <v>0</v>
      </c>
      <c r="AH70" s="125">
        <f t="shared" si="15"/>
        <v>0</v>
      </c>
      <c r="AI70" s="125">
        <f t="shared" si="16"/>
        <v>0</v>
      </c>
      <c r="AJ70" s="125">
        <f t="shared" si="17"/>
        <v>0</v>
      </c>
      <c r="AK70" s="125">
        <f t="shared" si="18"/>
        <v>0</v>
      </c>
      <c r="AL70" s="125">
        <f t="shared" si="19"/>
        <v>0</v>
      </c>
      <c r="AM70" s="125">
        <f t="shared" si="20"/>
        <v>0</v>
      </c>
    </row>
    <row r="71" spans="1:39" ht="22.5" customHeight="1">
      <c r="A71" s="120"/>
      <c r="B71" s="82" t="str">
        <f>IF(ISBLANK('Baseline Paddock Data'!B73),"",'Baseline Paddock Data'!B73)</f>
        <v/>
      </c>
      <c r="C71" s="83" t="str">
        <f>IF(ISBLANK('Baseline Paddock Data'!C73),"",'Baseline Paddock Data'!C73)</f>
        <v/>
      </c>
      <c r="D71" s="250">
        <f t="shared" si="3"/>
        <v>0</v>
      </c>
      <c r="E71" s="252" t="str">
        <f t="shared" si="4"/>
        <v/>
      </c>
      <c r="F71" s="245"/>
      <c r="G71" s="245"/>
      <c r="H71" s="245"/>
      <c r="I71" s="245"/>
      <c r="J71" s="245"/>
      <c r="K71" s="245"/>
      <c r="L71" s="245"/>
      <c r="M71" s="245"/>
      <c r="N71" s="245"/>
      <c r="O71" s="245"/>
      <c r="P71" s="245"/>
      <c r="Q71" s="245"/>
      <c r="R71" s="245"/>
      <c r="S71" s="245"/>
      <c r="T71" s="245"/>
      <c r="U71" s="246"/>
      <c r="X71" s="125">
        <f t="shared" si="5"/>
        <v>0</v>
      </c>
      <c r="Y71" s="125">
        <f t="shared" si="6"/>
        <v>0</v>
      </c>
      <c r="Z71" s="125">
        <f t="shared" si="7"/>
        <v>0</v>
      </c>
      <c r="AA71" s="125">
        <f t="shared" si="8"/>
        <v>0</v>
      </c>
      <c r="AB71" s="125">
        <f t="shared" si="9"/>
        <v>0</v>
      </c>
      <c r="AC71" s="125">
        <f t="shared" si="10"/>
        <v>0</v>
      </c>
      <c r="AD71" s="125">
        <f t="shared" si="11"/>
        <v>0</v>
      </c>
      <c r="AE71" s="125">
        <f t="shared" si="12"/>
        <v>0</v>
      </c>
      <c r="AF71" s="125">
        <f t="shared" si="13"/>
        <v>0</v>
      </c>
      <c r="AG71" s="125">
        <f t="shared" si="14"/>
        <v>0</v>
      </c>
      <c r="AH71" s="125">
        <f t="shared" si="15"/>
        <v>0</v>
      </c>
      <c r="AI71" s="125">
        <f t="shared" si="16"/>
        <v>0</v>
      </c>
      <c r="AJ71" s="125">
        <f t="shared" si="17"/>
        <v>0</v>
      </c>
      <c r="AK71" s="125">
        <f t="shared" si="18"/>
        <v>0</v>
      </c>
      <c r="AL71" s="125">
        <f t="shared" si="19"/>
        <v>0</v>
      </c>
      <c r="AM71" s="125">
        <f t="shared" si="20"/>
        <v>0</v>
      </c>
    </row>
    <row r="72" spans="1:39" ht="22.5" customHeight="1">
      <c r="A72" s="120"/>
      <c r="B72" s="82" t="str">
        <f>IF(ISBLANK('Baseline Paddock Data'!B74),"",'Baseline Paddock Data'!B74)</f>
        <v/>
      </c>
      <c r="C72" s="83" t="str">
        <f>IF(ISBLANK('Baseline Paddock Data'!C74),"",'Baseline Paddock Data'!C74)</f>
        <v/>
      </c>
      <c r="D72" s="250">
        <f t="shared" si="3"/>
        <v>0</v>
      </c>
      <c r="E72" s="252" t="str">
        <f t="shared" si="4"/>
        <v/>
      </c>
      <c r="F72" s="245"/>
      <c r="G72" s="245"/>
      <c r="H72" s="245"/>
      <c r="I72" s="245"/>
      <c r="J72" s="245"/>
      <c r="K72" s="245"/>
      <c r="L72" s="245"/>
      <c r="M72" s="245"/>
      <c r="N72" s="245"/>
      <c r="O72" s="245"/>
      <c r="P72" s="245"/>
      <c r="Q72" s="245"/>
      <c r="R72" s="245"/>
      <c r="S72" s="245"/>
      <c r="T72" s="245"/>
      <c r="U72" s="246"/>
      <c r="X72" s="125">
        <f t="shared" si="5"/>
        <v>0</v>
      </c>
      <c r="Y72" s="125">
        <f t="shared" si="6"/>
        <v>0</v>
      </c>
      <c r="Z72" s="125">
        <f t="shared" si="7"/>
        <v>0</v>
      </c>
      <c r="AA72" s="125">
        <f t="shared" si="8"/>
        <v>0</v>
      </c>
      <c r="AB72" s="125">
        <f t="shared" si="9"/>
        <v>0</v>
      </c>
      <c r="AC72" s="125">
        <f t="shared" si="10"/>
        <v>0</v>
      </c>
      <c r="AD72" s="125">
        <f t="shared" si="11"/>
        <v>0</v>
      </c>
      <c r="AE72" s="125">
        <f t="shared" si="12"/>
        <v>0</v>
      </c>
      <c r="AF72" s="125">
        <f t="shared" si="13"/>
        <v>0</v>
      </c>
      <c r="AG72" s="125">
        <f t="shared" si="14"/>
        <v>0</v>
      </c>
      <c r="AH72" s="125">
        <f t="shared" si="15"/>
        <v>0</v>
      </c>
      <c r="AI72" s="125">
        <f t="shared" si="16"/>
        <v>0</v>
      </c>
      <c r="AJ72" s="125">
        <f t="shared" si="17"/>
        <v>0</v>
      </c>
      <c r="AK72" s="125">
        <f t="shared" si="18"/>
        <v>0</v>
      </c>
      <c r="AL72" s="125">
        <f t="shared" si="19"/>
        <v>0</v>
      </c>
      <c r="AM72" s="125">
        <f t="shared" si="20"/>
        <v>0</v>
      </c>
    </row>
    <row r="73" spans="1:39" ht="22.5" customHeight="1">
      <c r="A73" s="120"/>
      <c r="B73" s="82" t="str">
        <f>IF(ISBLANK('Baseline Paddock Data'!B75),"",'Baseline Paddock Data'!B75)</f>
        <v/>
      </c>
      <c r="C73" s="83" t="str">
        <f>IF(ISBLANK('Baseline Paddock Data'!C75),"",'Baseline Paddock Data'!C75)</f>
        <v/>
      </c>
      <c r="D73" s="250">
        <f t="shared" ref="D73:D136" si="21">IFERROR(SUM(X73:AM73),"")</f>
        <v>0</v>
      </c>
      <c r="E73" s="252" t="str">
        <f t="shared" ref="E73:E136" si="22">IFERROR(D73/(SUM(F73:U73)),"")</f>
        <v/>
      </c>
      <c r="F73" s="245"/>
      <c r="G73" s="245"/>
      <c r="H73" s="245"/>
      <c r="I73" s="245"/>
      <c r="J73" s="245"/>
      <c r="K73" s="245"/>
      <c r="L73" s="245"/>
      <c r="M73" s="245"/>
      <c r="N73" s="245"/>
      <c r="O73" s="245"/>
      <c r="P73" s="245"/>
      <c r="Q73" s="245"/>
      <c r="R73" s="245"/>
      <c r="S73" s="245"/>
      <c r="T73" s="245"/>
      <c r="U73" s="246"/>
      <c r="X73" s="125">
        <f t="shared" ref="X73:X136" si="23">IF(F73="",0,F73*X$7)</f>
        <v>0</v>
      </c>
      <c r="Y73" s="125">
        <f t="shared" ref="Y73:Y136" si="24">IF(G73="",0,G73*Y$7)</f>
        <v>0</v>
      </c>
      <c r="Z73" s="125">
        <f t="shared" ref="Z73:Z136" si="25">IF(H73="",0,H73*Z$7)</f>
        <v>0</v>
      </c>
      <c r="AA73" s="125">
        <f t="shared" ref="AA73:AA136" si="26">IF(I73="",0,I73*AA$7)</f>
        <v>0</v>
      </c>
      <c r="AB73" s="125">
        <f t="shared" ref="AB73:AB136" si="27">IF(J73="",0,J73*AB$7)</f>
        <v>0</v>
      </c>
      <c r="AC73" s="125">
        <f t="shared" ref="AC73:AC136" si="28">IF(K73="",0,K73*AC$7)</f>
        <v>0</v>
      </c>
      <c r="AD73" s="125">
        <f t="shared" ref="AD73:AD136" si="29">IF(L73="",0,L73*AD$7)</f>
        <v>0</v>
      </c>
      <c r="AE73" s="125">
        <f t="shared" ref="AE73:AE136" si="30">IF(M73="",0,M73*AE$7)</f>
        <v>0</v>
      </c>
      <c r="AF73" s="125">
        <f t="shared" ref="AF73:AF136" si="31">IF(N73="",0,N73*AF$7)</f>
        <v>0</v>
      </c>
      <c r="AG73" s="125">
        <f t="shared" ref="AG73:AG136" si="32">IF(O73="",0,O73*AG$7)</f>
        <v>0</v>
      </c>
      <c r="AH73" s="125">
        <f t="shared" ref="AH73:AH136" si="33">IF(P73="",0,P73*AH$7)</f>
        <v>0</v>
      </c>
      <c r="AI73" s="125">
        <f t="shared" ref="AI73:AI136" si="34">IF(Q73="",0,Q73*AI$7)</f>
        <v>0</v>
      </c>
      <c r="AJ73" s="125">
        <f t="shared" ref="AJ73:AJ136" si="35">IF(R73="",0,R73*AJ$7)</f>
        <v>0</v>
      </c>
      <c r="AK73" s="125">
        <f t="shared" ref="AK73:AK136" si="36">IF(S73="",0,S73*AK$7)</f>
        <v>0</v>
      </c>
      <c r="AL73" s="125">
        <f t="shared" ref="AL73:AL136" si="37">IF(T73="",0,T73*AL$7)</f>
        <v>0</v>
      </c>
      <c r="AM73" s="125">
        <f t="shared" ref="AM73:AM136" si="38">IF(U73="",0,U73*AM$7)</f>
        <v>0</v>
      </c>
    </row>
    <row r="74" spans="1:39" ht="22.5" customHeight="1">
      <c r="A74" s="120"/>
      <c r="B74" s="82" t="str">
        <f>IF(ISBLANK('Baseline Paddock Data'!B76),"",'Baseline Paddock Data'!B76)</f>
        <v/>
      </c>
      <c r="C74" s="83" t="str">
        <f>IF(ISBLANK('Baseline Paddock Data'!C76),"",'Baseline Paddock Data'!C76)</f>
        <v/>
      </c>
      <c r="D74" s="250">
        <f t="shared" si="21"/>
        <v>0</v>
      </c>
      <c r="E74" s="252" t="str">
        <f t="shared" si="22"/>
        <v/>
      </c>
      <c r="F74" s="245"/>
      <c r="G74" s="245"/>
      <c r="H74" s="245"/>
      <c r="I74" s="245"/>
      <c r="J74" s="245"/>
      <c r="K74" s="245"/>
      <c r="L74" s="245"/>
      <c r="M74" s="245"/>
      <c r="N74" s="245"/>
      <c r="O74" s="245"/>
      <c r="P74" s="245"/>
      <c r="Q74" s="245"/>
      <c r="R74" s="245"/>
      <c r="S74" s="245"/>
      <c r="T74" s="245"/>
      <c r="U74" s="246"/>
      <c r="X74" s="125">
        <f t="shared" si="23"/>
        <v>0</v>
      </c>
      <c r="Y74" s="125">
        <f t="shared" si="24"/>
        <v>0</v>
      </c>
      <c r="Z74" s="125">
        <f t="shared" si="25"/>
        <v>0</v>
      </c>
      <c r="AA74" s="125">
        <f t="shared" si="26"/>
        <v>0</v>
      </c>
      <c r="AB74" s="125">
        <f t="shared" si="27"/>
        <v>0</v>
      </c>
      <c r="AC74" s="125">
        <f t="shared" si="28"/>
        <v>0</v>
      </c>
      <c r="AD74" s="125">
        <f t="shared" si="29"/>
        <v>0</v>
      </c>
      <c r="AE74" s="125">
        <f t="shared" si="30"/>
        <v>0</v>
      </c>
      <c r="AF74" s="125">
        <f t="shared" si="31"/>
        <v>0</v>
      </c>
      <c r="AG74" s="125">
        <f t="shared" si="32"/>
        <v>0</v>
      </c>
      <c r="AH74" s="125">
        <f t="shared" si="33"/>
        <v>0</v>
      </c>
      <c r="AI74" s="125">
        <f t="shared" si="34"/>
        <v>0</v>
      </c>
      <c r="AJ74" s="125">
        <f t="shared" si="35"/>
        <v>0</v>
      </c>
      <c r="AK74" s="125">
        <f t="shared" si="36"/>
        <v>0</v>
      </c>
      <c r="AL74" s="125">
        <f t="shared" si="37"/>
        <v>0</v>
      </c>
      <c r="AM74" s="125">
        <f t="shared" si="38"/>
        <v>0</v>
      </c>
    </row>
    <row r="75" spans="1:39" ht="22.5" customHeight="1">
      <c r="A75" s="120"/>
      <c r="B75" s="82" t="str">
        <f>IF(ISBLANK('Baseline Paddock Data'!B77),"",'Baseline Paddock Data'!B77)</f>
        <v/>
      </c>
      <c r="C75" s="83" t="str">
        <f>IF(ISBLANK('Baseline Paddock Data'!C77),"",'Baseline Paddock Data'!C77)</f>
        <v/>
      </c>
      <c r="D75" s="250">
        <f t="shared" si="21"/>
        <v>0</v>
      </c>
      <c r="E75" s="252" t="str">
        <f t="shared" si="22"/>
        <v/>
      </c>
      <c r="F75" s="245"/>
      <c r="G75" s="245"/>
      <c r="H75" s="245"/>
      <c r="I75" s="245"/>
      <c r="J75" s="245"/>
      <c r="K75" s="245"/>
      <c r="L75" s="245"/>
      <c r="M75" s="245"/>
      <c r="N75" s="245"/>
      <c r="O75" s="245"/>
      <c r="P75" s="245"/>
      <c r="Q75" s="245"/>
      <c r="R75" s="245"/>
      <c r="S75" s="245"/>
      <c r="T75" s="245"/>
      <c r="U75" s="246"/>
      <c r="X75" s="125">
        <f t="shared" si="23"/>
        <v>0</v>
      </c>
      <c r="Y75" s="125">
        <f t="shared" si="24"/>
        <v>0</v>
      </c>
      <c r="Z75" s="125">
        <f t="shared" si="25"/>
        <v>0</v>
      </c>
      <c r="AA75" s="125">
        <f t="shared" si="26"/>
        <v>0</v>
      </c>
      <c r="AB75" s="125">
        <f t="shared" si="27"/>
        <v>0</v>
      </c>
      <c r="AC75" s="125">
        <f t="shared" si="28"/>
        <v>0</v>
      </c>
      <c r="AD75" s="125">
        <f t="shared" si="29"/>
        <v>0</v>
      </c>
      <c r="AE75" s="125">
        <f t="shared" si="30"/>
        <v>0</v>
      </c>
      <c r="AF75" s="125">
        <f t="shared" si="31"/>
        <v>0</v>
      </c>
      <c r="AG75" s="125">
        <f t="shared" si="32"/>
        <v>0</v>
      </c>
      <c r="AH75" s="125">
        <f t="shared" si="33"/>
        <v>0</v>
      </c>
      <c r="AI75" s="125">
        <f t="shared" si="34"/>
        <v>0</v>
      </c>
      <c r="AJ75" s="125">
        <f t="shared" si="35"/>
        <v>0</v>
      </c>
      <c r="AK75" s="125">
        <f t="shared" si="36"/>
        <v>0</v>
      </c>
      <c r="AL75" s="125">
        <f t="shared" si="37"/>
        <v>0</v>
      </c>
      <c r="AM75" s="125">
        <f t="shared" si="38"/>
        <v>0</v>
      </c>
    </row>
    <row r="76" spans="1:39" ht="22.5" customHeight="1">
      <c r="A76" s="120"/>
      <c r="B76" s="82" t="str">
        <f>IF(ISBLANK('Baseline Paddock Data'!B78),"",'Baseline Paddock Data'!B78)</f>
        <v/>
      </c>
      <c r="C76" s="83" t="str">
        <f>IF(ISBLANK('Baseline Paddock Data'!C78),"",'Baseline Paddock Data'!C78)</f>
        <v/>
      </c>
      <c r="D76" s="250">
        <f t="shared" si="21"/>
        <v>0</v>
      </c>
      <c r="E76" s="252" t="str">
        <f t="shared" si="22"/>
        <v/>
      </c>
      <c r="F76" s="245"/>
      <c r="G76" s="245"/>
      <c r="H76" s="245"/>
      <c r="I76" s="245"/>
      <c r="J76" s="245"/>
      <c r="K76" s="245"/>
      <c r="L76" s="245"/>
      <c r="M76" s="245"/>
      <c r="N76" s="245"/>
      <c r="O76" s="245"/>
      <c r="P76" s="245"/>
      <c r="Q76" s="245"/>
      <c r="R76" s="245"/>
      <c r="S76" s="245"/>
      <c r="T76" s="245"/>
      <c r="U76" s="246"/>
      <c r="X76" s="125">
        <f t="shared" si="23"/>
        <v>0</v>
      </c>
      <c r="Y76" s="125">
        <f t="shared" si="24"/>
        <v>0</v>
      </c>
      <c r="Z76" s="125">
        <f t="shared" si="25"/>
        <v>0</v>
      </c>
      <c r="AA76" s="125">
        <f t="shared" si="26"/>
        <v>0</v>
      </c>
      <c r="AB76" s="125">
        <f t="shared" si="27"/>
        <v>0</v>
      </c>
      <c r="AC76" s="125">
        <f t="shared" si="28"/>
        <v>0</v>
      </c>
      <c r="AD76" s="125">
        <f t="shared" si="29"/>
        <v>0</v>
      </c>
      <c r="AE76" s="125">
        <f t="shared" si="30"/>
        <v>0</v>
      </c>
      <c r="AF76" s="125">
        <f t="shared" si="31"/>
        <v>0</v>
      </c>
      <c r="AG76" s="125">
        <f t="shared" si="32"/>
        <v>0</v>
      </c>
      <c r="AH76" s="125">
        <f t="shared" si="33"/>
        <v>0</v>
      </c>
      <c r="AI76" s="125">
        <f t="shared" si="34"/>
        <v>0</v>
      </c>
      <c r="AJ76" s="125">
        <f t="shared" si="35"/>
        <v>0</v>
      </c>
      <c r="AK76" s="125">
        <f t="shared" si="36"/>
        <v>0</v>
      </c>
      <c r="AL76" s="125">
        <f t="shared" si="37"/>
        <v>0</v>
      </c>
      <c r="AM76" s="125">
        <f t="shared" si="38"/>
        <v>0</v>
      </c>
    </row>
    <row r="77" spans="1:39" ht="22.5" customHeight="1">
      <c r="A77" s="120"/>
      <c r="B77" s="82" t="str">
        <f>IF(ISBLANK('Baseline Paddock Data'!B79),"",'Baseline Paddock Data'!B79)</f>
        <v/>
      </c>
      <c r="C77" s="83" t="str">
        <f>IF(ISBLANK('Baseline Paddock Data'!C79),"",'Baseline Paddock Data'!C79)</f>
        <v/>
      </c>
      <c r="D77" s="250">
        <f t="shared" si="21"/>
        <v>0</v>
      </c>
      <c r="E77" s="252" t="str">
        <f t="shared" si="22"/>
        <v/>
      </c>
      <c r="F77" s="245"/>
      <c r="G77" s="245"/>
      <c r="H77" s="245"/>
      <c r="I77" s="245"/>
      <c r="J77" s="245"/>
      <c r="K77" s="245"/>
      <c r="L77" s="245"/>
      <c r="M77" s="245"/>
      <c r="N77" s="245"/>
      <c r="O77" s="245"/>
      <c r="P77" s="245"/>
      <c r="Q77" s="245"/>
      <c r="R77" s="245"/>
      <c r="S77" s="245"/>
      <c r="T77" s="245"/>
      <c r="U77" s="246"/>
      <c r="X77" s="125">
        <f t="shared" si="23"/>
        <v>0</v>
      </c>
      <c r="Y77" s="125">
        <f t="shared" si="24"/>
        <v>0</v>
      </c>
      <c r="Z77" s="125">
        <f t="shared" si="25"/>
        <v>0</v>
      </c>
      <c r="AA77" s="125">
        <f t="shared" si="26"/>
        <v>0</v>
      </c>
      <c r="AB77" s="125">
        <f t="shared" si="27"/>
        <v>0</v>
      </c>
      <c r="AC77" s="125">
        <f t="shared" si="28"/>
        <v>0</v>
      </c>
      <c r="AD77" s="125">
        <f t="shared" si="29"/>
        <v>0</v>
      </c>
      <c r="AE77" s="125">
        <f t="shared" si="30"/>
        <v>0</v>
      </c>
      <c r="AF77" s="125">
        <f t="shared" si="31"/>
        <v>0</v>
      </c>
      <c r="AG77" s="125">
        <f t="shared" si="32"/>
        <v>0</v>
      </c>
      <c r="AH77" s="125">
        <f t="shared" si="33"/>
        <v>0</v>
      </c>
      <c r="AI77" s="125">
        <f t="shared" si="34"/>
        <v>0</v>
      </c>
      <c r="AJ77" s="125">
        <f t="shared" si="35"/>
        <v>0</v>
      </c>
      <c r="AK77" s="125">
        <f t="shared" si="36"/>
        <v>0</v>
      </c>
      <c r="AL77" s="125">
        <f t="shared" si="37"/>
        <v>0</v>
      </c>
      <c r="AM77" s="125">
        <f t="shared" si="38"/>
        <v>0</v>
      </c>
    </row>
    <row r="78" spans="1:39" ht="22.5" customHeight="1">
      <c r="A78" s="120"/>
      <c r="B78" s="82" t="str">
        <f>IF(ISBLANK('Baseline Paddock Data'!B80),"",'Baseline Paddock Data'!B80)</f>
        <v/>
      </c>
      <c r="C78" s="83" t="str">
        <f>IF(ISBLANK('Baseline Paddock Data'!C80),"",'Baseline Paddock Data'!C80)</f>
        <v/>
      </c>
      <c r="D78" s="250">
        <f t="shared" si="21"/>
        <v>0</v>
      </c>
      <c r="E78" s="252" t="str">
        <f t="shared" si="22"/>
        <v/>
      </c>
      <c r="F78" s="245"/>
      <c r="G78" s="245"/>
      <c r="H78" s="245"/>
      <c r="I78" s="245"/>
      <c r="J78" s="245"/>
      <c r="K78" s="245"/>
      <c r="L78" s="245"/>
      <c r="M78" s="245"/>
      <c r="N78" s="245"/>
      <c r="O78" s="245"/>
      <c r="P78" s="245"/>
      <c r="Q78" s="245"/>
      <c r="R78" s="245"/>
      <c r="S78" s="245"/>
      <c r="T78" s="245"/>
      <c r="U78" s="246"/>
      <c r="X78" s="125">
        <f t="shared" si="23"/>
        <v>0</v>
      </c>
      <c r="Y78" s="125">
        <f t="shared" si="24"/>
        <v>0</v>
      </c>
      <c r="Z78" s="125">
        <f t="shared" si="25"/>
        <v>0</v>
      </c>
      <c r="AA78" s="125">
        <f t="shared" si="26"/>
        <v>0</v>
      </c>
      <c r="AB78" s="125">
        <f t="shared" si="27"/>
        <v>0</v>
      </c>
      <c r="AC78" s="125">
        <f t="shared" si="28"/>
        <v>0</v>
      </c>
      <c r="AD78" s="125">
        <f t="shared" si="29"/>
        <v>0</v>
      </c>
      <c r="AE78" s="125">
        <f t="shared" si="30"/>
        <v>0</v>
      </c>
      <c r="AF78" s="125">
        <f t="shared" si="31"/>
        <v>0</v>
      </c>
      <c r="AG78" s="125">
        <f t="shared" si="32"/>
        <v>0</v>
      </c>
      <c r="AH78" s="125">
        <f t="shared" si="33"/>
        <v>0</v>
      </c>
      <c r="AI78" s="125">
        <f t="shared" si="34"/>
        <v>0</v>
      </c>
      <c r="AJ78" s="125">
        <f t="shared" si="35"/>
        <v>0</v>
      </c>
      <c r="AK78" s="125">
        <f t="shared" si="36"/>
        <v>0</v>
      </c>
      <c r="AL78" s="125">
        <f t="shared" si="37"/>
        <v>0</v>
      </c>
      <c r="AM78" s="125">
        <f t="shared" si="38"/>
        <v>0</v>
      </c>
    </row>
    <row r="79" spans="1:39" ht="22.5" customHeight="1">
      <c r="A79" s="120"/>
      <c r="B79" s="82" t="str">
        <f>IF(ISBLANK('Baseline Paddock Data'!B81),"",'Baseline Paddock Data'!B81)</f>
        <v/>
      </c>
      <c r="C79" s="83" t="str">
        <f>IF(ISBLANK('Baseline Paddock Data'!C81),"",'Baseline Paddock Data'!C81)</f>
        <v/>
      </c>
      <c r="D79" s="250">
        <f t="shared" si="21"/>
        <v>0</v>
      </c>
      <c r="E79" s="252" t="str">
        <f t="shared" si="22"/>
        <v/>
      </c>
      <c r="F79" s="245"/>
      <c r="G79" s="245"/>
      <c r="H79" s="245"/>
      <c r="I79" s="245"/>
      <c r="J79" s="245"/>
      <c r="K79" s="245"/>
      <c r="L79" s="245"/>
      <c r="M79" s="245"/>
      <c r="N79" s="245"/>
      <c r="O79" s="245"/>
      <c r="P79" s="245"/>
      <c r="Q79" s="245"/>
      <c r="R79" s="245"/>
      <c r="S79" s="245"/>
      <c r="T79" s="245"/>
      <c r="U79" s="246"/>
      <c r="X79" s="125">
        <f t="shared" si="23"/>
        <v>0</v>
      </c>
      <c r="Y79" s="125">
        <f t="shared" si="24"/>
        <v>0</v>
      </c>
      <c r="Z79" s="125">
        <f t="shared" si="25"/>
        <v>0</v>
      </c>
      <c r="AA79" s="125">
        <f t="shared" si="26"/>
        <v>0</v>
      </c>
      <c r="AB79" s="125">
        <f t="shared" si="27"/>
        <v>0</v>
      </c>
      <c r="AC79" s="125">
        <f t="shared" si="28"/>
        <v>0</v>
      </c>
      <c r="AD79" s="125">
        <f t="shared" si="29"/>
        <v>0</v>
      </c>
      <c r="AE79" s="125">
        <f t="shared" si="30"/>
        <v>0</v>
      </c>
      <c r="AF79" s="125">
        <f t="shared" si="31"/>
        <v>0</v>
      </c>
      <c r="AG79" s="125">
        <f t="shared" si="32"/>
        <v>0</v>
      </c>
      <c r="AH79" s="125">
        <f t="shared" si="33"/>
        <v>0</v>
      </c>
      <c r="AI79" s="125">
        <f t="shared" si="34"/>
        <v>0</v>
      </c>
      <c r="AJ79" s="125">
        <f t="shared" si="35"/>
        <v>0</v>
      </c>
      <c r="AK79" s="125">
        <f t="shared" si="36"/>
        <v>0</v>
      </c>
      <c r="AL79" s="125">
        <f t="shared" si="37"/>
        <v>0</v>
      </c>
      <c r="AM79" s="125">
        <f t="shared" si="38"/>
        <v>0</v>
      </c>
    </row>
    <row r="80" spans="1:39" ht="22.5" customHeight="1">
      <c r="A80" s="120"/>
      <c r="B80" s="82" t="str">
        <f>IF(ISBLANK('Baseline Paddock Data'!B82),"",'Baseline Paddock Data'!B82)</f>
        <v/>
      </c>
      <c r="C80" s="83" t="str">
        <f>IF(ISBLANK('Baseline Paddock Data'!C82),"",'Baseline Paddock Data'!C82)</f>
        <v/>
      </c>
      <c r="D80" s="250">
        <f t="shared" si="21"/>
        <v>0</v>
      </c>
      <c r="E80" s="252" t="str">
        <f t="shared" si="22"/>
        <v/>
      </c>
      <c r="F80" s="245"/>
      <c r="G80" s="245"/>
      <c r="H80" s="245"/>
      <c r="I80" s="245"/>
      <c r="J80" s="245"/>
      <c r="K80" s="245"/>
      <c r="L80" s="245"/>
      <c r="M80" s="245"/>
      <c r="N80" s="245"/>
      <c r="O80" s="245"/>
      <c r="P80" s="245"/>
      <c r="Q80" s="245"/>
      <c r="R80" s="245"/>
      <c r="S80" s="245"/>
      <c r="T80" s="245"/>
      <c r="U80" s="246"/>
      <c r="X80" s="125">
        <f t="shared" si="23"/>
        <v>0</v>
      </c>
      <c r="Y80" s="125">
        <f t="shared" si="24"/>
        <v>0</v>
      </c>
      <c r="Z80" s="125">
        <f t="shared" si="25"/>
        <v>0</v>
      </c>
      <c r="AA80" s="125">
        <f t="shared" si="26"/>
        <v>0</v>
      </c>
      <c r="AB80" s="125">
        <f t="shared" si="27"/>
        <v>0</v>
      </c>
      <c r="AC80" s="125">
        <f t="shared" si="28"/>
        <v>0</v>
      </c>
      <c r="AD80" s="125">
        <f t="shared" si="29"/>
        <v>0</v>
      </c>
      <c r="AE80" s="125">
        <f t="shared" si="30"/>
        <v>0</v>
      </c>
      <c r="AF80" s="125">
        <f t="shared" si="31"/>
        <v>0</v>
      </c>
      <c r="AG80" s="125">
        <f t="shared" si="32"/>
        <v>0</v>
      </c>
      <c r="AH80" s="125">
        <f t="shared" si="33"/>
        <v>0</v>
      </c>
      <c r="AI80" s="125">
        <f t="shared" si="34"/>
        <v>0</v>
      </c>
      <c r="AJ80" s="125">
        <f t="shared" si="35"/>
        <v>0</v>
      </c>
      <c r="AK80" s="125">
        <f t="shared" si="36"/>
        <v>0</v>
      </c>
      <c r="AL80" s="125">
        <f t="shared" si="37"/>
        <v>0</v>
      </c>
      <c r="AM80" s="125">
        <f t="shared" si="38"/>
        <v>0</v>
      </c>
    </row>
    <row r="81" spans="1:39" ht="22.5" customHeight="1">
      <c r="A81" s="120"/>
      <c r="B81" s="82" t="str">
        <f>IF(ISBLANK('Baseline Paddock Data'!B83),"",'Baseline Paddock Data'!B83)</f>
        <v/>
      </c>
      <c r="C81" s="83" t="str">
        <f>IF(ISBLANK('Baseline Paddock Data'!C83),"",'Baseline Paddock Data'!C83)</f>
        <v/>
      </c>
      <c r="D81" s="250">
        <f t="shared" si="21"/>
        <v>0</v>
      </c>
      <c r="E81" s="252" t="str">
        <f t="shared" si="22"/>
        <v/>
      </c>
      <c r="F81" s="245"/>
      <c r="G81" s="245"/>
      <c r="H81" s="245"/>
      <c r="I81" s="245"/>
      <c r="J81" s="245"/>
      <c r="K81" s="245"/>
      <c r="L81" s="245"/>
      <c r="M81" s="245"/>
      <c r="N81" s="245"/>
      <c r="O81" s="245"/>
      <c r="P81" s="245"/>
      <c r="Q81" s="245"/>
      <c r="R81" s="245"/>
      <c r="S81" s="245"/>
      <c r="T81" s="245"/>
      <c r="U81" s="246"/>
      <c r="X81" s="125">
        <f t="shared" si="23"/>
        <v>0</v>
      </c>
      <c r="Y81" s="125">
        <f t="shared" si="24"/>
        <v>0</v>
      </c>
      <c r="Z81" s="125">
        <f t="shared" si="25"/>
        <v>0</v>
      </c>
      <c r="AA81" s="125">
        <f t="shared" si="26"/>
        <v>0</v>
      </c>
      <c r="AB81" s="125">
        <f t="shared" si="27"/>
        <v>0</v>
      </c>
      <c r="AC81" s="125">
        <f t="shared" si="28"/>
        <v>0</v>
      </c>
      <c r="AD81" s="125">
        <f t="shared" si="29"/>
        <v>0</v>
      </c>
      <c r="AE81" s="125">
        <f t="shared" si="30"/>
        <v>0</v>
      </c>
      <c r="AF81" s="125">
        <f t="shared" si="31"/>
        <v>0</v>
      </c>
      <c r="AG81" s="125">
        <f t="shared" si="32"/>
        <v>0</v>
      </c>
      <c r="AH81" s="125">
        <f t="shared" si="33"/>
        <v>0</v>
      </c>
      <c r="AI81" s="125">
        <f t="shared" si="34"/>
        <v>0</v>
      </c>
      <c r="AJ81" s="125">
        <f t="shared" si="35"/>
        <v>0</v>
      </c>
      <c r="AK81" s="125">
        <f t="shared" si="36"/>
        <v>0</v>
      </c>
      <c r="AL81" s="125">
        <f t="shared" si="37"/>
        <v>0</v>
      </c>
      <c r="AM81" s="125">
        <f t="shared" si="38"/>
        <v>0</v>
      </c>
    </row>
    <row r="82" spans="1:39" ht="22.5" customHeight="1">
      <c r="A82" s="120"/>
      <c r="B82" s="82" t="str">
        <f>IF(ISBLANK('Baseline Paddock Data'!B84),"",'Baseline Paddock Data'!B84)</f>
        <v/>
      </c>
      <c r="C82" s="83" t="str">
        <f>IF(ISBLANK('Baseline Paddock Data'!C84),"",'Baseline Paddock Data'!C84)</f>
        <v/>
      </c>
      <c r="D82" s="250">
        <f t="shared" si="21"/>
        <v>0</v>
      </c>
      <c r="E82" s="252" t="str">
        <f t="shared" si="22"/>
        <v/>
      </c>
      <c r="F82" s="245"/>
      <c r="G82" s="245"/>
      <c r="H82" s="245"/>
      <c r="I82" s="245"/>
      <c r="J82" s="245"/>
      <c r="K82" s="245"/>
      <c r="L82" s="245"/>
      <c r="M82" s="245"/>
      <c r="N82" s="245"/>
      <c r="O82" s="245"/>
      <c r="P82" s="245"/>
      <c r="Q82" s="245"/>
      <c r="R82" s="245"/>
      <c r="S82" s="245"/>
      <c r="T82" s="245"/>
      <c r="U82" s="246"/>
      <c r="X82" s="125">
        <f t="shared" si="23"/>
        <v>0</v>
      </c>
      <c r="Y82" s="125">
        <f t="shared" si="24"/>
        <v>0</v>
      </c>
      <c r="Z82" s="125">
        <f t="shared" si="25"/>
        <v>0</v>
      </c>
      <c r="AA82" s="125">
        <f t="shared" si="26"/>
        <v>0</v>
      </c>
      <c r="AB82" s="125">
        <f t="shared" si="27"/>
        <v>0</v>
      </c>
      <c r="AC82" s="125">
        <f t="shared" si="28"/>
        <v>0</v>
      </c>
      <c r="AD82" s="125">
        <f t="shared" si="29"/>
        <v>0</v>
      </c>
      <c r="AE82" s="125">
        <f t="shared" si="30"/>
        <v>0</v>
      </c>
      <c r="AF82" s="125">
        <f t="shared" si="31"/>
        <v>0</v>
      </c>
      <c r="AG82" s="125">
        <f t="shared" si="32"/>
        <v>0</v>
      </c>
      <c r="AH82" s="125">
        <f t="shared" si="33"/>
        <v>0</v>
      </c>
      <c r="AI82" s="125">
        <f t="shared" si="34"/>
        <v>0</v>
      </c>
      <c r="AJ82" s="125">
        <f t="shared" si="35"/>
        <v>0</v>
      </c>
      <c r="AK82" s="125">
        <f t="shared" si="36"/>
        <v>0</v>
      </c>
      <c r="AL82" s="125">
        <f t="shared" si="37"/>
        <v>0</v>
      </c>
      <c r="AM82" s="125">
        <f t="shared" si="38"/>
        <v>0</v>
      </c>
    </row>
    <row r="83" spans="1:39" ht="22.5" customHeight="1">
      <c r="A83" s="120"/>
      <c r="B83" s="82" t="str">
        <f>IF(ISBLANK('Baseline Paddock Data'!B85),"",'Baseline Paddock Data'!B85)</f>
        <v/>
      </c>
      <c r="C83" s="83" t="str">
        <f>IF(ISBLANK('Baseline Paddock Data'!C85),"",'Baseline Paddock Data'!C85)</f>
        <v/>
      </c>
      <c r="D83" s="250">
        <f t="shared" si="21"/>
        <v>0</v>
      </c>
      <c r="E83" s="252" t="str">
        <f t="shared" si="22"/>
        <v/>
      </c>
      <c r="F83" s="245"/>
      <c r="G83" s="245"/>
      <c r="H83" s="245"/>
      <c r="I83" s="245"/>
      <c r="J83" s="245"/>
      <c r="K83" s="245"/>
      <c r="L83" s="245"/>
      <c r="M83" s="245"/>
      <c r="N83" s="245"/>
      <c r="O83" s="245"/>
      <c r="P83" s="245"/>
      <c r="Q83" s="245"/>
      <c r="R83" s="245"/>
      <c r="S83" s="245"/>
      <c r="T83" s="245"/>
      <c r="U83" s="246"/>
      <c r="X83" s="125">
        <f t="shared" si="23"/>
        <v>0</v>
      </c>
      <c r="Y83" s="125">
        <f t="shared" si="24"/>
        <v>0</v>
      </c>
      <c r="Z83" s="125">
        <f t="shared" si="25"/>
        <v>0</v>
      </c>
      <c r="AA83" s="125">
        <f t="shared" si="26"/>
        <v>0</v>
      </c>
      <c r="AB83" s="125">
        <f t="shared" si="27"/>
        <v>0</v>
      </c>
      <c r="AC83" s="125">
        <f t="shared" si="28"/>
        <v>0</v>
      </c>
      <c r="AD83" s="125">
        <f t="shared" si="29"/>
        <v>0</v>
      </c>
      <c r="AE83" s="125">
        <f t="shared" si="30"/>
        <v>0</v>
      </c>
      <c r="AF83" s="125">
        <f t="shared" si="31"/>
        <v>0</v>
      </c>
      <c r="AG83" s="125">
        <f t="shared" si="32"/>
        <v>0</v>
      </c>
      <c r="AH83" s="125">
        <f t="shared" si="33"/>
        <v>0</v>
      </c>
      <c r="AI83" s="125">
        <f t="shared" si="34"/>
        <v>0</v>
      </c>
      <c r="AJ83" s="125">
        <f t="shared" si="35"/>
        <v>0</v>
      </c>
      <c r="AK83" s="125">
        <f t="shared" si="36"/>
        <v>0</v>
      </c>
      <c r="AL83" s="125">
        <f t="shared" si="37"/>
        <v>0</v>
      </c>
      <c r="AM83" s="125">
        <f t="shared" si="38"/>
        <v>0</v>
      </c>
    </row>
    <row r="84" spans="1:39" ht="22.5" customHeight="1">
      <c r="A84" s="120"/>
      <c r="B84" s="82" t="str">
        <f>IF(ISBLANK('Baseline Paddock Data'!B86),"",'Baseline Paddock Data'!B86)</f>
        <v/>
      </c>
      <c r="C84" s="83" t="str">
        <f>IF(ISBLANK('Baseline Paddock Data'!C86),"",'Baseline Paddock Data'!C86)</f>
        <v/>
      </c>
      <c r="D84" s="250">
        <f t="shared" si="21"/>
        <v>0</v>
      </c>
      <c r="E84" s="252" t="str">
        <f t="shared" si="22"/>
        <v/>
      </c>
      <c r="F84" s="245"/>
      <c r="G84" s="245"/>
      <c r="H84" s="245"/>
      <c r="I84" s="245"/>
      <c r="J84" s="245"/>
      <c r="K84" s="245"/>
      <c r="L84" s="245"/>
      <c r="M84" s="245"/>
      <c r="N84" s="245"/>
      <c r="O84" s="245"/>
      <c r="P84" s="245"/>
      <c r="Q84" s="245"/>
      <c r="R84" s="245"/>
      <c r="S84" s="245"/>
      <c r="T84" s="245"/>
      <c r="U84" s="246"/>
      <c r="X84" s="125">
        <f t="shared" si="23"/>
        <v>0</v>
      </c>
      <c r="Y84" s="125">
        <f t="shared" si="24"/>
        <v>0</v>
      </c>
      <c r="Z84" s="125">
        <f t="shared" si="25"/>
        <v>0</v>
      </c>
      <c r="AA84" s="125">
        <f t="shared" si="26"/>
        <v>0</v>
      </c>
      <c r="AB84" s="125">
        <f t="shared" si="27"/>
        <v>0</v>
      </c>
      <c r="AC84" s="125">
        <f t="shared" si="28"/>
        <v>0</v>
      </c>
      <c r="AD84" s="125">
        <f t="shared" si="29"/>
        <v>0</v>
      </c>
      <c r="AE84" s="125">
        <f t="shared" si="30"/>
        <v>0</v>
      </c>
      <c r="AF84" s="125">
        <f t="shared" si="31"/>
        <v>0</v>
      </c>
      <c r="AG84" s="125">
        <f t="shared" si="32"/>
        <v>0</v>
      </c>
      <c r="AH84" s="125">
        <f t="shared" si="33"/>
        <v>0</v>
      </c>
      <c r="AI84" s="125">
        <f t="shared" si="34"/>
        <v>0</v>
      </c>
      <c r="AJ84" s="125">
        <f t="shared" si="35"/>
        <v>0</v>
      </c>
      <c r="AK84" s="125">
        <f t="shared" si="36"/>
        <v>0</v>
      </c>
      <c r="AL84" s="125">
        <f t="shared" si="37"/>
        <v>0</v>
      </c>
      <c r="AM84" s="125">
        <f t="shared" si="38"/>
        <v>0</v>
      </c>
    </row>
    <row r="85" spans="1:39" ht="22.5" customHeight="1">
      <c r="A85" s="120"/>
      <c r="B85" s="82" t="str">
        <f>IF(ISBLANK('Baseline Paddock Data'!B87),"",'Baseline Paddock Data'!B87)</f>
        <v/>
      </c>
      <c r="C85" s="83" t="str">
        <f>IF(ISBLANK('Baseline Paddock Data'!C87),"",'Baseline Paddock Data'!C87)</f>
        <v/>
      </c>
      <c r="D85" s="250">
        <f t="shared" si="21"/>
        <v>0</v>
      </c>
      <c r="E85" s="252" t="str">
        <f t="shared" si="22"/>
        <v/>
      </c>
      <c r="F85" s="245"/>
      <c r="G85" s="245"/>
      <c r="H85" s="245"/>
      <c r="I85" s="245"/>
      <c r="J85" s="245"/>
      <c r="K85" s="245"/>
      <c r="L85" s="245"/>
      <c r="M85" s="245"/>
      <c r="N85" s="245"/>
      <c r="O85" s="245"/>
      <c r="P85" s="245"/>
      <c r="Q85" s="245"/>
      <c r="R85" s="245"/>
      <c r="S85" s="245"/>
      <c r="T85" s="245"/>
      <c r="U85" s="246"/>
      <c r="X85" s="125">
        <f t="shared" si="23"/>
        <v>0</v>
      </c>
      <c r="Y85" s="125">
        <f t="shared" si="24"/>
        <v>0</v>
      </c>
      <c r="Z85" s="125">
        <f t="shared" si="25"/>
        <v>0</v>
      </c>
      <c r="AA85" s="125">
        <f t="shared" si="26"/>
        <v>0</v>
      </c>
      <c r="AB85" s="125">
        <f t="shared" si="27"/>
        <v>0</v>
      </c>
      <c r="AC85" s="125">
        <f t="shared" si="28"/>
        <v>0</v>
      </c>
      <c r="AD85" s="125">
        <f t="shared" si="29"/>
        <v>0</v>
      </c>
      <c r="AE85" s="125">
        <f t="shared" si="30"/>
        <v>0</v>
      </c>
      <c r="AF85" s="125">
        <f t="shared" si="31"/>
        <v>0</v>
      </c>
      <c r="AG85" s="125">
        <f t="shared" si="32"/>
        <v>0</v>
      </c>
      <c r="AH85" s="125">
        <f t="shared" si="33"/>
        <v>0</v>
      </c>
      <c r="AI85" s="125">
        <f t="shared" si="34"/>
        <v>0</v>
      </c>
      <c r="AJ85" s="125">
        <f t="shared" si="35"/>
        <v>0</v>
      </c>
      <c r="AK85" s="125">
        <f t="shared" si="36"/>
        <v>0</v>
      </c>
      <c r="AL85" s="125">
        <f t="shared" si="37"/>
        <v>0</v>
      </c>
      <c r="AM85" s="125">
        <f t="shared" si="38"/>
        <v>0</v>
      </c>
    </row>
    <row r="86" spans="1:39" ht="22.5" customHeight="1">
      <c r="A86" s="120"/>
      <c r="B86" s="82" t="str">
        <f>IF(ISBLANK('Baseline Paddock Data'!B88),"",'Baseline Paddock Data'!B88)</f>
        <v/>
      </c>
      <c r="C86" s="83" t="str">
        <f>IF(ISBLANK('Baseline Paddock Data'!C88),"",'Baseline Paddock Data'!C88)</f>
        <v/>
      </c>
      <c r="D86" s="250">
        <f t="shared" si="21"/>
        <v>0</v>
      </c>
      <c r="E86" s="252" t="str">
        <f t="shared" si="22"/>
        <v/>
      </c>
      <c r="F86" s="245"/>
      <c r="G86" s="245"/>
      <c r="H86" s="245"/>
      <c r="I86" s="245"/>
      <c r="J86" s="245"/>
      <c r="K86" s="245"/>
      <c r="L86" s="245"/>
      <c r="M86" s="245"/>
      <c r="N86" s="245"/>
      <c r="O86" s="245"/>
      <c r="P86" s="245"/>
      <c r="Q86" s="245"/>
      <c r="R86" s="245"/>
      <c r="S86" s="245"/>
      <c r="T86" s="245"/>
      <c r="U86" s="246"/>
      <c r="X86" s="125">
        <f t="shared" si="23"/>
        <v>0</v>
      </c>
      <c r="Y86" s="125">
        <f t="shared" si="24"/>
        <v>0</v>
      </c>
      <c r="Z86" s="125">
        <f t="shared" si="25"/>
        <v>0</v>
      </c>
      <c r="AA86" s="125">
        <f t="shared" si="26"/>
        <v>0</v>
      </c>
      <c r="AB86" s="125">
        <f t="shared" si="27"/>
        <v>0</v>
      </c>
      <c r="AC86" s="125">
        <f t="shared" si="28"/>
        <v>0</v>
      </c>
      <c r="AD86" s="125">
        <f t="shared" si="29"/>
        <v>0</v>
      </c>
      <c r="AE86" s="125">
        <f t="shared" si="30"/>
        <v>0</v>
      </c>
      <c r="AF86" s="125">
        <f t="shared" si="31"/>
        <v>0</v>
      </c>
      <c r="AG86" s="125">
        <f t="shared" si="32"/>
        <v>0</v>
      </c>
      <c r="AH86" s="125">
        <f t="shared" si="33"/>
        <v>0</v>
      </c>
      <c r="AI86" s="125">
        <f t="shared" si="34"/>
        <v>0</v>
      </c>
      <c r="AJ86" s="125">
        <f t="shared" si="35"/>
        <v>0</v>
      </c>
      <c r="AK86" s="125">
        <f t="shared" si="36"/>
        <v>0</v>
      </c>
      <c r="AL86" s="125">
        <f t="shared" si="37"/>
        <v>0</v>
      </c>
      <c r="AM86" s="125">
        <f t="shared" si="38"/>
        <v>0</v>
      </c>
    </row>
    <row r="87" spans="1:39" ht="22.5" customHeight="1">
      <c r="A87" s="120"/>
      <c r="B87" s="82" t="str">
        <f>IF(ISBLANK('Baseline Paddock Data'!B89),"",'Baseline Paddock Data'!B89)</f>
        <v/>
      </c>
      <c r="C87" s="83" t="str">
        <f>IF(ISBLANK('Baseline Paddock Data'!C89),"",'Baseline Paddock Data'!C89)</f>
        <v/>
      </c>
      <c r="D87" s="250">
        <f t="shared" si="21"/>
        <v>0</v>
      </c>
      <c r="E87" s="252" t="str">
        <f t="shared" si="22"/>
        <v/>
      </c>
      <c r="F87" s="245"/>
      <c r="G87" s="245"/>
      <c r="H87" s="245"/>
      <c r="I87" s="245"/>
      <c r="J87" s="245"/>
      <c r="K87" s="245"/>
      <c r="L87" s="245"/>
      <c r="M87" s="245"/>
      <c r="N87" s="245"/>
      <c r="O87" s="245"/>
      <c r="P87" s="245"/>
      <c r="Q87" s="245"/>
      <c r="R87" s="245"/>
      <c r="S87" s="245"/>
      <c r="T87" s="245"/>
      <c r="U87" s="246"/>
      <c r="X87" s="125">
        <f t="shared" si="23"/>
        <v>0</v>
      </c>
      <c r="Y87" s="125">
        <f t="shared" si="24"/>
        <v>0</v>
      </c>
      <c r="Z87" s="125">
        <f t="shared" si="25"/>
        <v>0</v>
      </c>
      <c r="AA87" s="125">
        <f t="shared" si="26"/>
        <v>0</v>
      </c>
      <c r="AB87" s="125">
        <f t="shared" si="27"/>
        <v>0</v>
      </c>
      <c r="AC87" s="125">
        <f t="shared" si="28"/>
        <v>0</v>
      </c>
      <c r="AD87" s="125">
        <f t="shared" si="29"/>
        <v>0</v>
      </c>
      <c r="AE87" s="125">
        <f t="shared" si="30"/>
        <v>0</v>
      </c>
      <c r="AF87" s="125">
        <f t="shared" si="31"/>
        <v>0</v>
      </c>
      <c r="AG87" s="125">
        <f t="shared" si="32"/>
        <v>0</v>
      </c>
      <c r="AH87" s="125">
        <f t="shared" si="33"/>
        <v>0</v>
      </c>
      <c r="AI87" s="125">
        <f t="shared" si="34"/>
        <v>0</v>
      </c>
      <c r="AJ87" s="125">
        <f t="shared" si="35"/>
        <v>0</v>
      </c>
      <c r="AK87" s="125">
        <f t="shared" si="36"/>
        <v>0</v>
      </c>
      <c r="AL87" s="125">
        <f t="shared" si="37"/>
        <v>0</v>
      </c>
      <c r="AM87" s="125">
        <f t="shared" si="38"/>
        <v>0</v>
      </c>
    </row>
    <row r="88" spans="1:39" ht="22.5" customHeight="1">
      <c r="A88" s="120"/>
      <c r="B88" s="82" t="str">
        <f>IF(ISBLANK('Baseline Paddock Data'!B90),"",'Baseline Paddock Data'!B90)</f>
        <v/>
      </c>
      <c r="C88" s="83" t="str">
        <f>IF(ISBLANK('Baseline Paddock Data'!C90),"",'Baseline Paddock Data'!C90)</f>
        <v/>
      </c>
      <c r="D88" s="250">
        <f t="shared" si="21"/>
        <v>0</v>
      </c>
      <c r="E88" s="252" t="str">
        <f t="shared" si="22"/>
        <v/>
      </c>
      <c r="F88" s="245"/>
      <c r="G88" s="245"/>
      <c r="H88" s="245"/>
      <c r="I88" s="245"/>
      <c r="J88" s="245"/>
      <c r="K88" s="245"/>
      <c r="L88" s="245"/>
      <c r="M88" s="245"/>
      <c r="N88" s="245"/>
      <c r="O88" s="245"/>
      <c r="P88" s="245"/>
      <c r="Q88" s="245"/>
      <c r="R88" s="245"/>
      <c r="S88" s="245"/>
      <c r="T88" s="245"/>
      <c r="U88" s="246"/>
      <c r="X88" s="125">
        <f t="shared" si="23"/>
        <v>0</v>
      </c>
      <c r="Y88" s="125">
        <f t="shared" si="24"/>
        <v>0</v>
      </c>
      <c r="Z88" s="125">
        <f t="shared" si="25"/>
        <v>0</v>
      </c>
      <c r="AA88" s="125">
        <f t="shared" si="26"/>
        <v>0</v>
      </c>
      <c r="AB88" s="125">
        <f t="shared" si="27"/>
        <v>0</v>
      </c>
      <c r="AC88" s="125">
        <f t="shared" si="28"/>
        <v>0</v>
      </c>
      <c r="AD88" s="125">
        <f t="shared" si="29"/>
        <v>0</v>
      </c>
      <c r="AE88" s="125">
        <f t="shared" si="30"/>
        <v>0</v>
      </c>
      <c r="AF88" s="125">
        <f t="shared" si="31"/>
        <v>0</v>
      </c>
      <c r="AG88" s="125">
        <f t="shared" si="32"/>
        <v>0</v>
      </c>
      <c r="AH88" s="125">
        <f t="shared" si="33"/>
        <v>0</v>
      </c>
      <c r="AI88" s="125">
        <f t="shared" si="34"/>
        <v>0</v>
      </c>
      <c r="AJ88" s="125">
        <f t="shared" si="35"/>
        <v>0</v>
      </c>
      <c r="AK88" s="125">
        <f t="shared" si="36"/>
        <v>0</v>
      </c>
      <c r="AL88" s="125">
        <f t="shared" si="37"/>
        <v>0</v>
      </c>
      <c r="AM88" s="125">
        <f t="shared" si="38"/>
        <v>0</v>
      </c>
    </row>
    <row r="89" spans="1:39" ht="22.5" customHeight="1">
      <c r="A89" s="120"/>
      <c r="B89" s="82" t="str">
        <f>IF(ISBLANK('Baseline Paddock Data'!B91),"",'Baseline Paddock Data'!B91)</f>
        <v/>
      </c>
      <c r="C89" s="83" t="str">
        <f>IF(ISBLANK('Baseline Paddock Data'!C91),"",'Baseline Paddock Data'!C91)</f>
        <v/>
      </c>
      <c r="D89" s="250">
        <f t="shared" si="21"/>
        <v>0</v>
      </c>
      <c r="E89" s="252" t="str">
        <f t="shared" si="22"/>
        <v/>
      </c>
      <c r="F89" s="245"/>
      <c r="G89" s="245"/>
      <c r="H89" s="245"/>
      <c r="I89" s="245"/>
      <c r="J89" s="245"/>
      <c r="K89" s="245"/>
      <c r="L89" s="245"/>
      <c r="M89" s="245"/>
      <c r="N89" s="245"/>
      <c r="O89" s="245"/>
      <c r="P89" s="245"/>
      <c r="Q89" s="245"/>
      <c r="R89" s="245"/>
      <c r="S89" s="245"/>
      <c r="T89" s="245"/>
      <c r="U89" s="246"/>
      <c r="X89" s="125">
        <f t="shared" si="23"/>
        <v>0</v>
      </c>
      <c r="Y89" s="125">
        <f t="shared" si="24"/>
        <v>0</v>
      </c>
      <c r="Z89" s="125">
        <f t="shared" si="25"/>
        <v>0</v>
      </c>
      <c r="AA89" s="125">
        <f t="shared" si="26"/>
        <v>0</v>
      </c>
      <c r="AB89" s="125">
        <f t="shared" si="27"/>
        <v>0</v>
      </c>
      <c r="AC89" s="125">
        <f t="shared" si="28"/>
        <v>0</v>
      </c>
      <c r="AD89" s="125">
        <f t="shared" si="29"/>
        <v>0</v>
      </c>
      <c r="AE89" s="125">
        <f t="shared" si="30"/>
        <v>0</v>
      </c>
      <c r="AF89" s="125">
        <f t="shared" si="31"/>
        <v>0</v>
      </c>
      <c r="AG89" s="125">
        <f t="shared" si="32"/>
        <v>0</v>
      </c>
      <c r="AH89" s="125">
        <f t="shared" si="33"/>
        <v>0</v>
      </c>
      <c r="AI89" s="125">
        <f t="shared" si="34"/>
        <v>0</v>
      </c>
      <c r="AJ89" s="125">
        <f t="shared" si="35"/>
        <v>0</v>
      </c>
      <c r="AK89" s="125">
        <f t="shared" si="36"/>
        <v>0</v>
      </c>
      <c r="AL89" s="125">
        <f t="shared" si="37"/>
        <v>0</v>
      </c>
      <c r="AM89" s="125">
        <f t="shared" si="38"/>
        <v>0</v>
      </c>
    </row>
    <row r="90" spans="1:39" ht="22.5" customHeight="1">
      <c r="A90" s="120"/>
      <c r="B90" s="82" t="str">
        <f>IF(ISBLANK('Baseline Paddock Data'!B92),"",'Baseline Paddock Data'!B92)</f>
        <v/>
      </c>
      <c r="C90" s="83" t="str">
        <f>IF(ISBLANK('Baseline Paddock Data'!C92),"",'Baseline Paddock Data'!C92)</f>
        <v/>
      </c>
      <c r="D90" s="250">
        <f t="shared" si="21"/>
        <v>0</v>
      </c>
      <c r="E90" s="252" t="str">
        <f t="shared" si="22"/>
        <v/>
      </c>
      <c r="F90" s="245"/>
      <c r="G90" s="245"/>
      <c r="H90" s="245"/>
      <c r="I90" s="245"/>
      <c r="J90" s="245"/>
      <c r="K90" s="245"/>
      <c r="L90" s="245"/>
      <c r="M90" s="245"/>
      <c r="N90" s="245"/>
      <c r="O90" s="245"/>
      <c r="P90" s="245"/>
      <c r="Q90" s="245"/>
      <c r="R90" s="245"/>
      <c r="S90" s="245"/>
      <c r="T90" s="245"/>
      <c r="U90" s="246"/>
      <c r="X90" s="125">
        <f t="shared" si="23"/>
        <v>0</v>
      </c>
      <c r="Y90" s="125">
        <f t="shared" si="24"/>
        <v>0</v>
      </c>
      <c r="Z90" s="125">
        <f t="shared" si="25"/>
        <v>0</v>
      </c>
      <c r="AA90" s="125">
        <f t="shared" si="26"/>
        <v>0</v>
      </c>
      <c r="AB90" s="125">
        <f t="shared" si="27"/>
        <v>0</v>
      </c>
      <c r="AC90" s="125">
        <f t="shared" si="28"/>
        <v>0</v>
      </c>
      <c r="AD90" s="125">
        <f t="shared" si="29"/>
        <v>0</v>
      </c>
      <c r="AE90" s="125">
        <f t="shared" si="30"/>
        <v>0</v>
      </c>
      <c r="AF90" s="125">
        <f t="shared" si="31"/>
        <v>0</v>
      </c>
      <c r="AG90" s="125">
        <f t="shared" si="32"/>
        <v>0</v>
      </c>
      <c r="AH90" s="125">
        <f t="shared" si="33"/>
        <v>0</v>
      </c>
      <c r="AI90" s="125">
        <f t="shared" si="34"/>
        <v>0</v>
      </c>
      <c r="AJ90" s="125">
        <f t="shared" si="35"/>
        <v>0</v>
      </c>
      <c r="AK90" s="125">
        <f t="shared" si="36"/>
        <v>0</v>
      </c>
      <c r="AL90" s="125">
        <f t="shared" si="37"/>
        <v>0</v>
      </c>
      <c r="AM90" s="125">
        <f t="shared" si="38"/>
        <v>0</v>
      </c>
    </row>
    <row r="91" spans="1:39" ht="22.5" customHeight="1">
      <c r="A91" s="120"/>
      <c r="B91" s="82" t="str">
        <f>IF(ISBLANK('Baseline Paddock Data'!B93),"",'Baseline Paddock Data'!B93)</f>
        <v/>
      </c>
      <c r="C91" s="83" t="str">
        <f>IF(ISBLANK('Baseline Paddock Data'!C93),"",'Baseline Paddock Data'!C93)</f>
        <v/>
      </c>
      <c r="D91" s="250">
        <f t="shared" si="21"/>
        <v>0</v>
      </c>
      <c r="E91" s="252" t="str">
        <f t="shared" si="22"/>
        <v/>
      </c>
      <c r="F91" s="245"/>
      <c r="G91" s="245"/>
      <c r="H91" s="245"/>
      <c r="I91" s="245"/>
      <c r="J91" s="245"/>
      <c r="K91" s="245"/>
      <c r="L91" s="245"/>
      <c r="M91" s="245"/>
      <c r="N91" s="245"/>
      <c r="O91" s="245"/>
      <c r="P91" s="245"/>
      <c r="Q91" s="245"/>
      <c r="R91" s="245"/>
      <c r="S91" s="245"/>
      <c r="T91" s="245"/>
      <c r="U91" s="246"/>
      <c r="X91" s="125">
        <f t="shared" si="23"/>
        <v>0</v>
      </c>
      <c r="Y91" s="125">
        <f t="shared" si="24"/>
        <v>0</v>
      </c>
      <c r="Z91" s="125">
        <f t="shared" si="25"/>
        <v>0</v>
      </c>
      <c r="AA91" s="125">
        <f t="shared" si="26"/>
        <v>0</v>
      </c>
      <c r="AB91" s="125">
        <f t="shared" si="27"/>
        <v>0</v>
      </c>
      <c r="AC91" s="125">
        <f t="shared" si="28"/>
        <v>0</v>
      </c>
      <c r="AD91" s="125">
        <f t="shared" si="29"/>
        <v>0</v>
      </c>
      <c r="AE91" s="125">
        <f t="shared" si="30"/>
        <v>0</v>
      </c>
      <c r="AF91" s="125">
        <f t="shared" si="31"/>
        <v>0</v>
      </c>
      <c r="AG91" s="125">
        <f t="shared" si="32"/>
        <v>0</v>
      </c>
      <c r="AH91" s="125">
        <f t="shared" si="33"/>
        <v>0</v>
      </c>
      <c r="AI91" s="125">
        <f t="shared" si="34"/>
        <v>0</v>
      </c>
      <c r="AJ91" s="125">
        <f t="shared" si="35"/>
        <v>0</v>
      </c>
      <c r="AK91" s="125">
        <f t="shared" si="36"/>
        <v>0</v>
      </c>
      <c r="AL91" s="125">
        <f t="shared" si="37"/>
        <v>0</v>
      </c>
      <c r="AM91" s="125">
        <f t="shared" si="38"/>
        <v>0</v>
      </c>
    </row>
    <row r="92" spans="1:39" ht="22.5" customHeight="1">
      <c r="A92" s="120"/>
      <c r="B92" s="82" t="str">
        <f>IF(ISBLANK('Baseline Paddock Data'!B94),"",'Baseline Paddock Data'!B94)</f>
        <v/>
      </c>
      <c r="C92" s="83" t="str">
        <f>IF(ISBLANK('Baseline Paddock Data'!C94),"",'Baseline Paddock Data'!C94)</f>
        <v/>
      </c>
      <c r="D92" s="250">
        <f t="shared" si="21"/>
        <v>0</v>
      </c>
      <c r="E92" s="252" t="str">
        <f t="shared" si="22"/>
        <v/>
      </c>
      <c r="F92" s="245"/>
      <c r="G92" s="245"/>
      <c r="H92" s="245"/>
      <c r="I92" s="245"/>
      <c r="J92" s="245"/>
      <c r="K92" s="245"/>
      <c r="L92" s="245"/>
      <c r="M92" s="245"/>
      <c r="N92" s="245"/>
      <c r="O92" s="245"/>
      <c r="P92" s="245"/>
      <c r="Q92" s="245"/>
      <c r="R92" s="245"/>
      <c r="S92" s="245"/>
      <c r="T92" s="245"/>
      <c r="U92" s="246"/>
      <c r="X92" s="125">
        <f t="shared" si="23"/>
        <v>0</v>
      </c>
      <c r="Y92" s="125">
        <f t="shared" si="24"/>
        <v>0</v>
      </c>
      <c r="Z92" s="125">
        <f t="shared" si="25"/>
        <v>0</v>
      </c>
      <c r="AA92" s="125">
        <f t="shared" si="26"/>
        <v>0</v>
      </c>
      <c r="AB92" s="125">
        <f t="shared" si="27"/>
        <v>0</v>
      </c>
      <c r="AC92" s="125">
        <f t="shared" si="28"/>
        <v>0</v>
      </c>
      <c r="AD92" s="125">
        <f t="shared" si="29"/>
        <v>0</v>
      </c>
      <c r="AE92" s="125">
        <f t="shared" si="30"/>
        <v>0</v>
      </c>
      <c r="AF92" s="125">
        <f t="shared" si="31"/>
        <v>0</v>
      </c>
      <c r="AG92" s="125">
        <f t="shared" si="32"/>
        <v>0</v>
      </c>
      <c r="AH92" s="125">
        <f t="shared" si="33"/>
        <v>0</v>
      </c>
      <c r="AI92" s="125">
        <f t="shared" si="34"/>
        <v>0</v>
      </c>
      <c r="AJ92" s="125">
        <f t="shared" si="35"/>
        <v>0</v>
      </c>
      <c r="AK92" s="125">
        <f t="shared" si="36"/>
        <v>0</v>
      </c>
      <c r="AL92" s="125">
        <f t="shared" si="37"/>
        <v>0</v>
      </c>
      <c r="AM92" s="125">
        <f t="shared" si="38"/>
        <v>0</v>
      </c>
    </row>
    <row r="93" spans="1:39" ht="22.5" customHeight="1">
      <c r="A93" s="120"/>
      <c r="B93" s="82" t="str">
        <f>IF(ISBLANK('Baseline Paddock Data'!B95),"",'Baseline Paddock Data'!B95)</f>
        <v/>
      </c>
      <c r="C93" s="83" t="str">
        <f>IF(ISBLANK('Baseline Paddock Data'!C95),"",'Baseline Paddock Data'!C95)</f>
        <v/>
      </c>
      <c r="D93" s="250">
        <f t="shared" si="21"/>
        <v>0</v>
      </c>
      <c r="E93" s="252" t="str">
        <f t="shared" si="22"/>
        <v/>
      </c>
      <c r="F93" s="245"/>
      <c r="G93" s="245"/>
      <c r="H93" s="245"/>
      <c r="I93" s="245"/>
      <c r="J93" s="245"/>
      <c r="K93" s="245"/>
      <c r="L93" s="245"/>
      <c r="M93" s="245"/>
      <c r="N93" s="245"/>
      <c r="O93" s="245"/>
      <c r="P93" s="245"/>
      <c r="Q93" s="245"/>
      <c r="R93" s="245"/>
      <c r="S93" s="245"/>
      <c r="T93" s="245"/>
      <c r="U93" s="246"/>
      <c r="X93" s="125">
        <f t="shared" si="23"/>
        <v>0</v>
      </c>
      <c r="Y93" s="125">
        <f t="shared" si="24"/>
        <v>0</v>
      </c>
      <c r="Z93" s="125">
        <f t="shared" si="25"/>
        <v>0</v>
      </c>
      <c r="AA93" s="125">
        <f t="shared" si="26"/>
        <v>0</v>
      </c>
      <c r="AB93" s="125">
        <f t="shared" si="27"/>
        <v>0</v>
      </c>
      <c r="AC93" s="125">
        <f t="shared" si="28"/>
        <v>0</v>
      </c>
      <c r="AD93" s="125">
        <f t="shared" si="29"/>
        <v>0</v>
      </c>
      <c r="AE93" s="125">
        <f t="shared" si="30"/>
        <v>0</v>
      </c>
      <c r="AF93" s="125">
        <f t="shared" si="31"/>
        <v>0</v>
      </c>
      <c r="AG93" s="125">
        <f t="shared" si="32"/>
        <v>0</v>
      </c>
      <c r="AH93" s="125">
        <f t="shared" si="33"/>
        <v>0</v>
      </c>
      <c r="AI93" s="125">
        <f t="shared" si="34"/>
        <v>0</v>
      </c>
      <c r="AJ93" s="125">
        <f t="shared" si="35"/>
        <v>0</v>
      </c>
      <c r="AK93" s="125">
        <f t="shared" si="36"/>
        <v>0</v>
      </c>
      <c r="AL93" s="125">
        <f t="shared" si="37"/>
        <v>0</v>
      </c>
      <c r="AM93" s="125">
        <f t="shared" si="38"/>
        <v>0</v>
      </c>
    </row>
    <row r="94" spans="1:39" ht="22.5" customHeight="1">
      <c r="A94" s="120"/>
      <c r="B94" s="82" t="str">
        <f>IF(ISBLANK('Baseline Paddock Data'!B96),"",'Baseline Paddock Data'!B96)</f>
        <v/>
      </c>
      <c r="C94" s="83" t="str">
        <f>IF(ISBLANK('Baseline Paddock Data'!C96),"",'Baseline Paddock Data'!C96)</f>
        <v/>
      </c>
      <c r="D94" s="250">
        <f t="shared" si="21"/>
        <v>0</v>
      </c>
      <c r="E94" s="252" t="str">
        <f t="shared" si="22"/>
        <v/>
      </c>
      <c r="F94" s="245"/>
      <c r="G94" s="245"/>
      <c r="H94" s="245"/>
      <c r="I94" s="245"/>
      <c r="J94" s="245"/>
      <c r="K94" s="245"/>
      <c r="L94" s="245"/>
      <c r="M94" s="245"/>
      <c r="N94" s="245"/>
      <c r="O94" s="245"/>
      <c r="P94" s="245"/>
      <c r="Q94" s="245"/>
      <c r="R94" s="245"/>
      <c r="S94" s="245"/>
      <c r="T94" s="245"/>
      <c r="U94" s="246"/>
      <c r="X94" s="125">
        <f t="shared" si="23"/>
        <v>0</v>
      </c>
      <c r="Y94" s="125">
        <f t="shared" si="24"/>
        <v>0</v>
      </c>
      <c r="Z94" s="125">
        <f t="shared" si="25"/>
        <v>0</v>
      </c>
      <c r="AA94" s="125">
        <f t="shared" si="26"/>
        <v>0</v>
      </c>
      <c r="AB94" s="125">
        <f t="shared" si="27"/>
        <v>0</v>
      </c>
      <c r="AC94" s="125">
        <f t="shared" si="28"/>
        <v>0</v>
      </c>
      <c r="AD94" s="125">
        <f t="shared" si="29"/>
        <v>0</v>
      </c>
      <c r="AE94" s="125">
        <f t="shared" si="30"/>
        <v>0</v>
      </c>
      <c r="AF94" s="125">
        <f t="shared" si="31"/>
        <v>0</v>
      </c>
      <c r="AG94" s="125">
        <f t="shared" si="32"/>
        <v>0</v>
      </c>
      <c r="AH94" s="125">
        <f t="shared" si="33"/>
        <v>0</v>
      </c>
      <c r="AI94" s="125">
        <f t="shared" si="34"/>
        <v>0</v>
      </c>
      <c r="AJ94" s="125">
        <f t="shared" si="35"/>
        <v>0</v>
      </c>
      <c r="AK94" s="125">
        <f t="shared" si="36"/>
        <v>0</v>
      </c>
      <c r="AL94" s="125">
        <f t="shared" si="37"/>
        <v>0</v>
      </c>
      <c r="AM94" s="125">
        <f t="shared" si="38"/>
        <v>0</v>
      </c>
    </row>
    <row r="95" spans="1:39" ht="22.5" customHeight="1">
      <c r="A95" s="120"/>
      <c r="B95" s="82" t="str">
        <f>IF(ISBLANK('Baseline Paddock Data'!B97),"",'Baseline Paddock Data'!B97)</f>
        <v/>
      </c>
      <c r="C95" s="83" t="str">
        <f>IF(ISBLANK('Baseline Paddock Data'!C97),"",'Baseline Paddock Data'!C97)</f>
        <v/>
      </c>
      <c r="D95" s="250">
        <f t="shared" si="21"/>
        <v>0</v>
      </c>
      <c r="E95" s="252" t="str">
        <f t="shared" si="22"/>
        <v/>
      </c>
      <c r="F95" s="245"/>
      <c r="G95" s="245"/>
      <c r="H95" s="245"/>
      <c r="I95" s="245"/>
      <c r="J95" s="245"/>
      <c r="K95" s="245"/>
      <c r="L95" s="245"/>
      <c r="M95" s="245"/>
      <c r="N95" s="245"/>
      <c r="O95" s="245"/>
      <c r="P95" s="245"/>
      <c r="Q95" s="245"/>
      <c r="R95" s="245"/>
      <c r="S95" s="245"/>
      <c r="T95" s="245"/>
      <c r="U95" s="246"/>
      <c r="X95" s="125">
        <f t="shared" si="23"/>
        <v>0</v>
      </c>
      <c r="Y95" s="125">
        <f t="shared" si="24"/>
        <v>0</v>
      </c>
      <c r="Z95" s="125">
        <f t="shared" si="25"/>
        <v>0</v>
      </c>
      <c r="AA95" s="125">
        <f t="shared" si="26"/>
        <v>0</v>
      </c>
      <c r="AB95" s="125">
        <f t="shared" si="27"/>
        <v>0</v>
      </c>
      <c r="AC95" s="125">
        <f t="shared" si="28"/>
        <v>0</v>
      </c>
      <c r="AD95" s="125">
        <f t="shared" si="29"/>
        <v>0</v>
      </c>
      <c r="AE95" s="125">
        <f t="shared" si="30"/>
        <v>0</v>
      </c>
      <c r="AF95" s="125">
        <f t="shared" si="31"/>
        <v>0</v>
      </c>
      <c r="AG95" s="125">
        <f t="shared" si="32"/>
        <v>0</v>
      </c>
      <c r="AH95" s="125">
        <f t="shared" si="33"/>
        <v>0</v>
      </c>
      <c r="AI95" s="125">
        <f t="shared" si="34"/>
        <v>0</v>
      </c>
      <c r="AJ95" s="125">
        <f t="shared" si="35"/>
        <v>0</v>
      </c>
      <c r="AK95" s="125">
        <f t="shared" si="36"/>
        <v>0</v>
      </c>
      <c r="AL95" s="125">
        <f t="shared" si="37"/>
        <v>0</v>
      </c>
      <c r="AM95" s="125">
        <f t="shared" si="38"/>
        <v>0</v>
      </c>
    </row>
    <row r="96" spans="1:39" ht="22.5" customHeight="1">
      <c r="A96" s="120"/>
      <c r="B96" s="82" t="str">
        <f>IF(ISBLANK('Baseline Paddock Data'!B98),"",'Baseline Paddock Data'!B98)</f>
        <v/>
      </c>
      <c r="C96" s="83" t="str">
        <f>IF(ISBLANK('Baseline Paddock Data'!C98),"",'Baseline Paddock Data'!C98)</f>
        <v/>
      </c>
      <c r="D96" s="250">
        <f t="shared" si="21"/>
        <v>0</v>
      </c>
      <c r="E96" s="252" t="str">
        <f t="shared" si="22"/>
        <v/>
      </c>
      <c r="F96" s="245"/>
      <c r="G96" s="245"/>
      <c r="H96" s="245"/>
      <c r="I96" s="245"/>
      <c r="J96" s="245"/>
      <c r="K96" s="245"/>
      <c r="L96" s="245"/>
      <c r="M96" s="245"/>
      <c r="N96" s="245"/>
      <c r="O96" s="245"/>
      <c r="P96" s="245"/>
      <c r="Q96" s="245"/>
      <c r="R96" s="245"/>
      <c r="S96" s="245"/>
      <c r="T96" s="245"/>
      <c r="U96" s="246"/>
      <c r="X96" s="125">
        <f t="shared" si="23"/>
        <v>0</v>
      </c>
      <c r="Y96" s="125">
        <f t="shared" si="24"/>
        <v>0</v>
      </c>
      <c r="Z96" s="125">
        <f t="shared" si="25"/>
        <v>0</v>
      </c>
      <c r="AA96" s="125">
        <f t="shared" si="26"/>
        <v>0</v>
      </c>
      <c r="AB96" s="125">
        <f t="shared" si="27"/>
        <v>0</v>
      </c>
      <c r="AC96" s="125">
        <f t="shared" si="28"/>
        <v>0</v>
      </c>
      <c r="AD96" s="125">
        <f t="shared" si="29"/>
        <v>0</v>
      </c>
      <c r="AE96" s="125">
        <f t="shared" si="30"/>
        <v>0</v>
      </c>
      <c r="AF96" s="125">
        <f t="shared" si="31"/>
        <v>0</v>
      </c>
      <c r="AG96" s="125">
        <f t="shared" si="32"/>
        <v>0</v>
      </c>
      <c r="AH96" s="125">
        <f t="shared" si="33"/>
        <v>0</v>
      </c>
      <c r="AI96" s="125">
        <f t="shared" si="34"/>
        <v>0</v>
      </c>
      <c r="AJ96" s="125">
        <f t="shared" si="35"/>
        <v>0</v>
      </c>
      <c r="AK96" s="125">
        <f t="shared" si="36"/>
        <v>0</v>
      </c>
      <c r="AL96" s="125">
        <f t="shared" si="37"/>
        <v>0</v>
      </c>
      <c r="AM96" s="125">
        <f t="shared" si="38"/>
        <v>0</v>
      </c>
    </row>
    <row r="97" spans="1:39" ht="22.5" customHeight="1">
      <c r="A97" s="120"/>
      <c r="B97" s="82" t="str">
        <f>IF(ISBLANK('Baseline Paddock Data'!B99),"",'Baseline Paddock Data'!B99)</f>
        <v/>
      </c>
      <c r="C97" s="83" t="str">
        <f>IF(ISBLANK('Baseline Paddock Data'!C99),"",'Baseline Paddock Data'!C99)</f>
        <v/>
      </c>
      <c r="D97" s="250">
        <f t="shared" si="21"/>
        <v>0</v>
      </c>
      <c r="E97" s="252" t="str">
        <f t="shared" si="22"/>
        <v/>
      </c>
      <c r="F97" s="245"/>
      <c r="G97" s="245"/>
      <c r="H97" s="245"/>
      <c r="I97" s="245"/>
      <c r="J97" s="245"/>
      <c r="K97" s="245"/>
      <c r="L97" s="245"/>
      <c r="M97" s="245"/>
      <c r="N97" s="245"/>
      <c r="O97" s="245"/>
      <c r="P97" s="245"/>
      <c r="Q97" s="245"/>
      <c r="R97" s="245"/>
      <c r="S97" s="245"/>
      <c r="T97" s="245"/>
      <c r="U97" s="246"/>
      <c r="X97" s="125">
        <f t="shared" si="23"/>
        <v>0</v>
      </c>
      <c r="Y97" s="125">
        <f t="shared" si="24"/>
        <v>0</v>
      </c>
      <c r="Z97" s="125">
        <f t="shared" si="25"/>
        <v>0</v>
      </c>
      <c r="AA97" s="125">
        <f t="shared" si="26"/>
        <v>0</v>
      </c>
      <c r="AB97" s="125">
        <f t="shared" si="27"/>
        <v>0</v>
      </c>
      <c r="AC97" s="125">
        <f t="shared" si="28"/>
        <v>0</v>
      </c>
      <c r="AD97" s="125">
        <f t="shared" si="29"/>
        <v>0</v>
      </c>
      <c r="AE97" s="125">
        <f t="shared" si="30"/>
        <v>0</v>
      </c>
      <c r="AF97" s="125">
        <f t="shared" si="31"/>
        <v>0</v>
      </c>
      <c r="AG97" s="125">
        <f t="shared" si="32"/>
        <v>0</v>
      </c>
      <c r="AH97" s="125">
        <f t="shared" si="33"/>
        <v>0</v>
      </c>
      <c r="AI97" s="125">
        <f t="shared" si="34"/>
        <v>0</v>
      </c>
      <c r="AJ97" s="125">
        <f t="shared" si="35"/>
        <v>0</v>
      </c>
      <c r="AK97" s="125">
        <f t="shared" si="36"/>
        <v>0</v>
      </c>
      <c r="AL97" s="125">
        <f t="shared" si="37"/>
        <v>0</v>
      </c>
      <c r="AM97" s="125">
        <f t="shared" si="38"/>
        <v>0</v>
      </c>
    </row>
    <row r="98" spans="1:39" ht="22.5" customHeight="1">
      <c r="A98" s="120"/>
      <c r="B98" s="82" t="str">
        <f>IF(ISBLANK('Baseline Paddock Data'!B100),"",'Baseline Paddock Data'!B100)</f>
        <v/>
      </c>
      <c r="C98" s="83" t="str">
        <f>IF(ISBLANK('Baseline Paddock Data'!C100),"",'Baseline Paddock Data'!C100)</f>
        <v/>
      </c>
      <c r="D98" s="250">
        <f t="shared" si="21"/>
        <v>0</v>
      </c>
      <c r="E98" s="252" t="str">
        <f t="shared" si="22"/>
        <v/>
      </c>
      <c r="F98" s="245"/>
      <c r="G98" s="245"/>
      <c r="H98" s="245"/>
      <c r="I98" s="245"/>
      <c r="J98" s="245"/>
      <c r="K98" s="245"/>
      <c r="L98" s="245"/>
      <c r="M98" s="245"/>
      <c r="N98" s="245"/>
      <c r="O98" s="245"/>
      <c r="P98" s="245"/>
      <c r="Q98" s="245"/>
      <c r="R98" s="245"/>
      <c r="S98" s="245"/>
      <c r="T98" s="245"/>
      <c r="U98" s="246"/>
      <c r="X98" s="125">
        <f t="shared" si="23"/>
        <v>0</v>
      </c>
      <c r="Y98" s="125">
        <f t="shared" si="24"/>
        <v>0</v>
      </c>
      <c r="Z98" s="125">
        <f t="shared" si="25"/>
        <v>0</v>
      </c>
      <c r="AA98" s="125">
        <f t="shared" si="26"/>
        <v>0</v>
      </c>
      <c r="AB98" s="125">
        <f t="shared" si="27"/>
        <v>0</v>
      </c>
      <c r="AC98" s="125">
        <f t="shared" si="28"/>
        <v>0</v>
      </c>
      <c r="AD98" s="125">
        <f t="shared" si="29"/>
        <v>0</v>
      </c>
      <c r="AE98" s="125">
        <f t="shared" si="30"/>
        <v>0</v>
      </c>
      <c r="AF98" s="125">
        <f t="shared" si="31"/>
        <v>0</v>
      </c>
      <c r="AG98" s="125">
        <f t="shared" si="32"/>
        <v>0</v>
      </c>
      <c r="AH98" s="125">
        <f t="shared" si="33"/>
        <v>0</v>
      </c>
      <c r="AI98" s="125">
        <f t="shared" si="34"/>
        <v>0</v>
      </c>
      <c r="AJ98" s="125">
        <f t="shared" si="35"/>
        <v>0</v>
      </c>
      <c r="AK98" s="125">
        <f t="shared" si="36"/>
        <v>0</v>
      </c>
      <c r="AL98" s="125">
        <f t="shared" si="37"/>
        <v>0</v>
      </c>
      <c r="AM98" s="125">
        <f t="shared" si="38"/>
        <v>0</v>
      </c>
    </row>
    <row r="99" spans="1:39" ht="22.5" customHeight="1">
      <c r="A99" s="120"/>
      <c r="B99" s="82" t="str">
        <f>IF(ISBLANK('Baseline Paddock Data'!B101),"",'Baseline Paddock Data'!B101)</f>
        <v/>
      </c>
      <c r="C99" s="83" t="str">
        <f>IF(ISBLANK('Baseline Paddock Data'!C101),"",'Baseline Paddock Data'!C101)</f>
        <v/>
      </c>
      <c r="D99" s="250">
        <f t="shared" si="21"/>
        <v>0</v>
      </c>
      <c r="E99" s="252" t="str">
        <f t="shared" si="22"/>
        <v/>
      </c>
      <c r="F99" s="245"/>
      <c r="G99" s="245"/>
      <c r="H99" s="245"/>
      <c r="I99" s="245"/>
      <c r="J99" s="245"/>
      <c r="K99" s="245"/>
      <c r="L99" s="245"/>
      <c r="M99" s="245"/>
      <c r="N99" s="245"/>
      <c r="O99" s="245"/>
      <c r="P99" s="245"/>
      <c r="Q99" s="245"/>
      <c r="R99" s="245"/>
      <c r="S99" s="245"/>
      <c r="T99" s="245"/>
      <c r="U99" s="246"/>
      <c r="X99" s="125">
        <f t="shared" si="23"/>
        <v>0</v>
      </c>
      <c r="Y99" s="125">
        <f t="shared" si="24"/>
        <v>0</v>
      </c>
      <c r="Z99" s="125">
        <f t="shared" si="25"/>
        <v>0</v>
      </c>
      <c r="AA99" s="125">
        <f t="shared" si="26"/>
        <v>0</v>
      </c>
      <c r="AB99" s="125">
        <f t="shared" si="27"/>
        <v>0</v>
      </c>
      <c r="AC99" s="125">
        <f t="shared" si="28"/>
        <v>0</v>
      </c>
      <c r="AD99" s="125">
        <f t="shared" si="29"/>
        <v>0</v>
      </c>
      <c r="AE99" s="125">
        <f t="shared" si="30"/>
        <v>0</v>
      </c>
      <c r="AF99" s="125">
        <f t="shared" si="31"/>
        <v>0</v>
      </c>
      <c r="AG99" s="125">
        <f t="shared" si="32"/>
        <v>0</v>
      </c>
      <c r="AH99" s="125">
        <f t="shared" si="33"/>
        <v>0</v>
      </c>
      <c r="AI99" s="125">
        <f t="shared" si="34"/>
        <v>0</v>
      </c>
      <c r="AJ99" s="125">
        <f t="shared" si="35"/>
        <v>0</v>
      </c>
      <c r="AK99" s="125">
        <f t="shared" si="36"/>
        <v>0</v>
      </c>
      <c r="AL99" s="125">
        <f t="shared" si="37"/>
        <v>0</v>
      </c>
      <c r="AM99" s="125">
        <f t="shared" si="38"/>
        <v>0</v>
      </c>
    </row>
    <row r="100" spans="1:39" ht="22.5" customHeight="1">
      <c r="A100" s="120"/>
      <c r="B100" s="82" t="str">
        <f>IF(ISBLANK('Baseline Paddock Data'!B102),"",'Baseline Paddock Data'!B102)</f>
        <v/>
      </c>
      <c r="C100" s="83" t="str">
        <f>IF(ISBLANK('Baseline Paddock Data'!C102),"",'Baseline Paddock Data'!C102)</f>
        <v/>
      </c>
      <c r="D100" s="250">
        <f t="shared" si="21"/>
        <v>0</v>
      </c>
      <c r="E100" s="252" t="str">
        <f t="shared" si="22"/>
        <v/>
      </c>
      <c r="F100" s="245"/>
      <c r="G100" s="245"/>
      <c r="H100" s="245"/>
      <c r="I100" s="245"/>
      <c r="J100" s="245"/>
      <c r="K100" s="245"/>
      <c r="L100" s="245"/>
      <c r="M100" s="245"/>
      <c r="N100" s="245"/>
      <c r="O100" s="245"/>
      <c r="P100" s="245"/>
      <c r="Q100" s="245"/>
      <c r="R100" s="245"/>
      <c r="S100" s="245"/>
      <c r="T100" s="245"/>
      <c r="U100" s="246"/>
      <c r="X100" s="125">
        <f t="shared" si="23"/>
        <v>0</v>
      </c>
      <c r="Y100" s="125">
        <f t="shared" si="24"/>
        <v>0</v>
      </c>
      <c r="Z100" s="125">
        <f t="shared" si="25"/>
        <v>0</v>
      </c>
      <c r="AA100" s="125">
        <f t="shared" si="26"/>
        <v>0</v>
      </c>
      <c r="AB100" s="125">
        <f t="shared" si="27"/>
        <v>0</v>
      </c>
      <c r="AC100" s="125">
        <f t="shared" si="28"/>
        <v>0</v>
      </c>
      <c r="AD100" s="125">
        <f t="shared" si="29"/>
        <v>0</v>
      </c>
      <c r="AE100" s="125">
        <f t="shared" si="30"/>
        <v>0</v>
      </c>
      <c r="AF100" s="125">
        <f t="shared" si="31"/>
        <v>0</v>
      </c>
      <c r="AG100" s="125">
        <f t="shared" si="32"/>
        <v>0</v>
      </c>
      <c r="AH100" s="125">
        <f t="shared" si="33"/>
        <v>0</v>
      </c>
      <c r="AI100" s="125">
        <f t="shared" si="34"/>
        <v>0</v>
      </c>
      <c r="AJ100" s="125">
        <f t="shared" si="35"/>
        <v>0</v>
      </c>
      <c r="AK100" s="125">
        <f t="shared" si="36"/>
        <v>0</v>
      </c>
      <c r="AL100" s="125">
        <f t="shared" si="37"/>
        <v>0</v>
      </c>
      <c r="AM100" s="125">
        <f t="shared" si="38"/>
        <v>0</v>
      </c>
    </row>
    <row r="101" spans="1:39" ht="22.5" customHeight="1">
      <c r="A101" s="120"/>
      <c r="B101" s="82" t="str">
        <f>IF(ISBLANK('Baseline Paddock Data'!B103),"",'Baseline Paddock Data'!B103)</f>
        <v/>
      </c>
      <c r="C101" s="83" t="str">
        <f>IF(ISBLANK('Baseline Paddock Data'!C103),"",'Baseline Paddock Data'!C103)</f>
        <v/>
      </c>
      <c r="D101" s="250">
        <f t="shared" si="21"/>
        <v>0</v>
      </c>
      <c r="E101" s="252" t="str">
        <f t="shared" si="22"/>
        <v/>
      </c>
      <c r="F101" s="245"/>
      <c r="G101" s="245"/>
      <c r="H101" s="245"/>
      <c r="I101" s="245"/>
      <c r="J101" s="245"/>
      <c r="K101" s="245"/>
      <c r="L101" s="245"/>
      <c r="M101" s="245"/>
      <c r="N101" s="245"/>
      <c r="O101" s="245"/>
      <c r="P101" s="245"/>
      <c r="Q101" s="245"/>
      <c r="R101" s="245"/>
      <c r="S101" s="245"/>
      <c r="T101" s="245"/>
      <c r="U101" s="246"/>
      <c r="X101" s="125">
        <f t="shared" si="23"/>
        <v>0</v>
      </c>
      <c r="Y101" s="125">
        <f t="shared" si="24"/>
        <v>0</v>
      </c>
      <c r="Z101" s="125">
        <f t="shared" si="25"/>
        <v>0</v>
      </c>
      <c r="AA101" s="125">
        <f t="shared" si="26"/>
        <v>0</v>
      </c>
      <c r="AB101" s="125">
        <f t="shared" si="27"/>
        <v>0</v>
      </c>
      <c r="AC101" s="125">
        <f t="shared" si="28"/>
        <v>0</v>
      </c>
      <c r="AD101" s="125">
        <f t="shared" si="29"/>
        <v>0</v>
      </c>
      <c r="AE101" s="125">
        <f t="shared" si="30"/>
        <v>0</v>
      </c>
      <c r="AF101" s="125">
        <f t="shared" si="31"/>
        <v>0</v>
      </c>
      <c r="AG101" s="125">
        <f t="shared" si="32"/>
        <v>0</v>
      </c>
      <c r="AH101" s="125">
        <f t="shared" si="33"/>
        <v>0</v>
      </c>
      <c r="AI101" s="125">
        <f t="shared" si="34"/>
        <v>0</v>
      </c>
      <c r="AJ101" s="125">
        <f t="shared" si="35"/>
        <v>0</v>
      </c>
      <c r="AK101" s="125">
        <f t="shared" si="36"/>
        <v>0</v>
      </c>
      <c r="AL101" s="125">
        <f t="shared" si="37"/>
        <v>0</v>
      </c>
      <c r="AM101" s="125">
        <f t="shared" si="38"/>
        <v>0</v>
      </c>
    </row>
    <row r="102" spans="1:39" ht="22.5" customHeight="1">
      <c r="A102" s="120"/>
      <c r="B102" s="82" t="str">
        <f>IF(ISBLANK('Baseline Paddock Data'!B104),"",'Baseline Paddock Data'!B104)</f>
        <v/>
      </c>
      <c r="C102" s="83" t="str">
        <f>IF(ISBLANK('Baseline Paddock Data'!C104),"",'Baseline Paddock Data'!C104)</f>
        <v/>
      </c>
      <c r="D102" s="250">
        <f t="shared" si="21"/>
        <v>0</v>
      </c>
      <c r="E102" s="252" t="str">
        <f t="shared" si="22"/>
        <v/>
      </c>
      <c r="F102" s="245"/>
      <c r="G102" s="245"/>
      <c r="H102" s="245"/>
      <c r="I102" s="245"/>
      <c r="J102" s="245"/>
      <c r="K102" s="245"/>
      <c r="L102" s="245"/>
      <c r="M102" s="245"/>
      <c r="N102" s="245"/>
      <c r="O102" s="245"/>
      <c r="P102" s="245"/>
      <c r="Q102" s="245"/>
      <c r="R102" s="245"/>
      <c r="S102" s="245"/>
      <c r="T102" s="245"/>
      <c r="U102" s="246"/>
      <c r="X102" s="125">
        <f t="shared" si="23"/>
        <v>0</v>
      </c>
      <c r="Y102" s="125">
        <f t="shared" si="24"/>
        <v>0</v>
      </c>
      <c r="Z102" s="125">
        <f t="shared" si="25"/>
        <v>0</v>
      </c>
      <c r="AA102" s="125">
        <f t="shared" si="26"/>
        <v>0</v>
      </c>
      <c r="AB102" s="125">
        <f t="shared" si="27"/>
        <v>0</v>
      </c>
      <c r="AC102" s="125">
        <f t="shared" si="28"/>
        <v>0</v>
      </c>
      <c r="AD102" s="125">
        <f t="shared" si="29"/>
        <v>0</v>
      </c>
      <c r="AE102" s="125">
        <f t="shared" si="30"/>
        <v>0</v>
      </c>
      <c r="AF102" s="125">
        <f t="shared" si="31"/>
        <v>0</v>
      </c>
      <c r="AG102" s="125">
        <f t="shared" si="32"/>
        <v>0</v>
      </c>
      <c r="AH102" s="125">
        <f t="shared" si="33"/>
        <v>0</v>
      </c>
      <c r="AI102" s="125">
        <f t="shared" si="34"/>
        <v>0</v>
      </c>
      <c r="AJ102" s="125">
        <f t="shared" si="35"/>
        <v>0</v>
      </c>
      <c r="AK102" s="125">
        <f t="shared" si="36"/>
        <v>0</v>
      </c>
      <c r="AL102" s="125">
        <f t="shared" si="37"/>
        <v>0</v>
      </c>
      <c r="AM102" s="125">
        <f t="shared" si="38"/>
        <v>0</v>
      </c>
    </row>
    <row r="103" spans="1:39" ht="22.5" customHeight="1">
      <c r="A103" s="120"/>
      <c r="B103" s="82" t="str">
        <f>IF(ISBLANK('Baseline Paddock Data'!B105),"",'Baseline Paddock Data'!B105)</f>
        <v/>
      </c>
      <c r="C103" s="83" t="str">
        <f>IF(ISBLANK('Baseline Paddock Data'!C105),"",'Baseline Paddock Data'!C105)</f>
        <v/>
      </c>
      <c r="D103" s="250">
        <f t="shared" si="21"/>
        <v>0</v>
      </c>
      <c r="E103" s="252" t="str">
        <f t="shared" si="22"/>
        <v/>
      </c>
      <c r="F103" s="245"/>
      <c r="G103" s="245"/>
      <c r="H103" s="245"/>
      <c r="I103" s="245"/>
      <c r="J103" s="245"/>
      <c r="K103" s="245"/>
      <c r="L103" s="245"/>
      <c r="M103" s="245"/>
      <c r="N103" s="245"/>
      <c r="O103" s="245"/>
      <c r="P103" s="245"/>
      <c r="Q103" s="245"/>
      <c r="R103" s="245"/>
      <c r="S103" s="245"/>
      <c r="T103" s="245"/>
      <c r="U103" s="246"/>
      <c r="X103" s="125">
        <f t="shared" si="23"/>
        <v>0</v>
      </c>
      <c r="Y103" s="125">
        <f t="shared" si="24"/>
        <v>0</v>
      </c>
      <c r="Z103" s="125">
        <f t="shared" si="25"/>
        <v>0</v>
      </c>
      <c r="AA103" s="125">
        <f t="shared" si="26"/>
        <v>0</v>
      </c>
      <c r="AB103" s="125">
        <f t="shared" si="27"/>
        <v>0</v>
      </c>
      <c r="AC103" s="125">
        <f t="shared" si="28"/>
        <v>0</v>
      </c>
      <c r="AD103" s="125">
        <f t="shared" si="29"/>
        <v>0</v>
      </c>
      <c r="AE103" s="125">
        <f t="shared" si="30"/>
        <v>0</v>
      </c>
      <c r="AF103" s="125">
        <f t="shared" si="31"/>
        <v>0</v>
      </c>
      <c r="AG103" s="125">
        <f t="shared" si="32"/>
        <v>0</v>
      </c>
      <c r="AH103" s="125">
        <f t="shared" si="33"/>
        <v>0</v>
      </c>
      <c r="AI103" s="125">
        <f t="shared" si="34"/>
        <v>0</v>
      </c>
      <c r="AJ103" s="125">
        <f t="shared" si="35"/>
        <v>0</v>
      </c>
      <c r="AK103" s="125">
        <f t="shared" si="36"/>
        <v>0</v>
      </c>
      <c r="AL103" s="125">
        <f t="shared" si="37"/>
        <v>0</v>
      </c>
      <c r="AM103" s="125">
        <f t="shared" si="38"/>
        <v>0</v>
      </c>
    </row>
    <row r="104" spans="1:39" ht="22.5" customHeight="1">
      <c r="A104" s="120"/>
      <c r="B104" s="82" t="str">
        <f>IF(ISBLANK('Baseline Paddock Data'!B106),"",'Baseline Paddock Data'!B106)</f>
        <v/>
      </c>
      <c r="C104" s="83" t="str">
        <f>IF(ISBLANK('Baseline Paddock Data'!C106),"",'Baseline Paddock Data'!C106)</f>
        <v/>
      </c>
      <c r="D104" s="250">
        <f t="shared" si="21"/>
        <v>0</v>
      </c>
      <c r="E104" s="252" t="str">
        <f t="shared" si="22"/>
        <v/>
      </c>
      <c r="F104" s="245"/>
      <c r="G104" s="245"/>
      <c r="H104" s="245"/>
      <c r="I104" s="245"/>
      <c r="J104" s="245"/>
      <c r="K104" s="245"/>
      <c r="L104" s="245"/>
      <c r="M104" s="245"/>
      <c r="N104" s="245"/>
      <c r="O104" s="245"/>
      <c r="P104" s="245"/>
      <c r="Q104" s="245"/>
      <c r="R104" s="245"/>
      <c r="S104" s="245"/>
      <c r="T104" s="245"/>
      <c r="U104" s="246"/>
      <c r="X104" s="125">
        <f t="shared" si="23"/>
        <v>0</v>
      </c>
      <c r="Y104" s="125">
        <f t="shared" si="24"/>
        <v>0</v>
      </c>
      <c r="Z104" s="125">
        <f t="shared" si="25"/>
        <v>0</v>
      </c>
      <c r="AA104" s="125">
        <f t="shared" si="26"/>
        <v>0</v>
      </c>
      <c r="AB104" s="125">
        <f t="shared" si="27"/>
        <v>0</v>
      </c>
      <c r="AC104" s="125">
        <f t="shared" si="28"/>
        <v>0</v>
      </c>
      <c r="AD104" s="125">
        <f t="shared" si="29"/>
        <v>0</v>
      </c>
      <c r="AE104" s="125">
        <f t="shared" si="30"/>
        <v>0</v>
      </c>
      <c r="AF104" s="125">
        <f t="shared" si="31"/>
        <v>0</v>
      </c>
      <c r="AG104" s="125">
        <f t="shared" si="32"/>
        <v>0</v>
      </c>
      <c r="AH104" s="125">
        <f t="shared" si="33"/>
        <v>0</v>
      </c>
      <c r="AI104" s="125">
        <f t="shared" si="34"/>
        <v>0</v>
      </c>
      <c r="AJ104" s="125">
        <f t="shared" si="35"/>
        <v>0</v>
      </c>
      <c r="AK104" s="125">
        <f t="shared" si="36"/>
        <v>0</v>
      </c>
      <c r="AL104" s="125">
        <f t="shared" si="37"/>
        <v>0</v>
      </c>
      <c r="AM104" s="125">
        <f t="shared" si="38"/>
        <v>0</v>
      </c>
    </row>
    <row r="105" spans="1:39" ht="22.5" customHeight="1">
      <c r="A105" s="120"/>
      <c r="B105" s="82" t="str">
        <f>IF(ISBLANK('Baseline Paddock Data'!B107),"",'Baseline Paddock Data'!B107)</f>
        <v/>
      </c>
      <c r="C105" s="83" t="str">
        <f>IF(ISBLANK('Baseline Paddock Data'!C107),"",'Baseline Paddock Data'!C107)</f>
        <v/>
      </c>
      <c r="D105" s="250">
        <f t="shared" si="21"/>
        <v>0</v>
      </c>
      <c r="E105" s="252" t="str">
        <f t="shared" si="22"/>
        <v/>
      </c>
      <c r="F105" s="245"/>
      <c r="G105" s="245"/>
      <c r="H105" s="245"/>
      <c r="I105" s="245"/>
      <c r="J105" s="245"/>
      <c r="K105" s="245"/>
      <c r="L105" s="245"/>
      <c r="M105" s="245"/>
      <c r="N105" s="245"/>
      <c r="O105" s="245"/>
      <c r="P105" s="245"/>
      <c r="Q105" s="245"/>
      <c r="R105" s="245"/>
      <c r="S105" s="245"/>
      <c r="T105" s="245"/>
      <c r="U105" s="246"/>
      <c r="X105" s="125">
        <f t="shared" si="23"/>
        <v>0</v>
      </c>
      <c r="Y105" s="125">
        <f t="shared" si="24"/>
        <v>0</v>
      </c>
      <c r="Z105" s="125">
        <f t="shared" si="25"/>
        <v>0</v>
      </c>
      <c r="AA105" s="125">
        <f t="shared" si="26"/>
        <v>0</v>
      </c>
      <c r="AB105" s="125">
        <f t="shared" si="27"/>
        <v>0</v>
      </c>
      <c r="AC105" s="125">
        <f t="shared" si="28"/>
        <v>0</v>
      </c>
      <c r="AD105" s="125">
        <f t="shared" si="29"/>
        <v>0</v>
      </c>
      <c r="AE105" s="125">
        <f t="shared" si="30"/>
        <v>0</v>
      </c>
      <c r="AF105" s="125">
        <f t="shared" si="31"/>
        <v>0</v>
      </c>
      <c r="AG105" s="125">
        <f t="shared" si="32"/>
        <v>0</v>
      </c>
      <c r="AH105" s="125">
        <f t="shared" si="33"/>
        <v>0</v>
      </c>
      <c r="AI105" s="125">
        <f t="shared" si="34"/>
        <v>0</v>
      </c>
      <c r="AJ105" s="125">
        <f t="shared" si="35"/>
        <v>0</v>
      </c>
      <c r="AK105" s="125">
        <f t="shared" si="36"/>
        <v>0</v>
      </c>
      <c r="AL105" s="125">
        <f t="shared" si="37"/>
        <v>0</v>
      </c>
      <c r="AM105" s="125">
        <f t="shared" si="38"/>
        <v>0</v>
      </c>
    </row>
    <row r="106" spans="1:39" ht="22.5" customHeight="1">
      <c r="A106" s="120"/>
      <c r="B106" s="82" t="str">
        <f>IF(ISBLANK('Baseline Paddock Data'!B108),"",'Baseline Paddock Data'!B108)</f>
        <v/>
      </c>
      <c r="C106" s="83" t="str">
        <f>IF(ISBLANK('Baseline Paddock Data'!C108),"",'Baseline Paddock Data'!C108)</f>
        <v/>
      </c>
      <c r="D106" s="250">
        <f t="shared" si="21"/>
        <v>0</v>
      </c>
      <c r="E106" s="252" t="str">
        <f t="shared" si="22"/>
        <v/>
      </c>
      <c r="F106" s="245"/>
      <c r="G106" s="245"/>
      <c r="H106" s="245"/>
      <c r="I106" s="245"/>
      <c r="J106" s="245"/>
      <c r="K106" s="245"/>
      <c r="L106" s="245"/>
      <c r="M106" s="245"/>
      <c r="N106" s="245"/>
      <c r="O106" s="245"/>
      <c r="P106" s="245"/>
      <c r="Q106" s="245"/>
      <c r="R106" s="245"/>
      <c r="S106" s="245"/>
      <c r="T106" s="245"/>
      <c r="U106" s="246"/>
      <c r="X106" s="125">
        <f t="shared" si="23"/>
        <v>0</v>
      </c>
      <c r="Y106" s="125">
        <f t="shared" si="24"/>
        <v>0</v>
      </c>
      <c r="Z106" s="125">
        <f t="shared" si="25"/>
        <v>0</v>
      </c>
      <c r="AA106" s="125">
        <f t="shared" si="26"/>
        <v>0</v>
      </c>
      <c r="AB106" s="125">
        <f t="shared" si="27"/>
        <v>0</v>
      </c>
      <c r="AC106" s="125">
        <f t="shared" si="28"/>
        <v>0</v>
      </c>
      <c r="AD106" s="125">
        <f t="shared" si="29"/>
        <v>0</v>
      </c>
      <c r="AE106" s="125">
        <f t="shared" si="30"/>
        <v>0</v>
      </c>
      <c r="AF106" s="125">
        <f t="shared" si="31"/>
        <v>0</v>
      </c>
      <c r="AG106" s="125">
        <f t="shared" si="32"/>
        <v>0</v>
      </c>
      <c r="AH106" s="125">
        <f t="shared" si="33"/>
        <v>0</v>
      </c>
      <c r="AI106" s="125">
        <f t="shared" si="34"/>
        <v>0</v>
      </c>
      <c r="AJ106" s="125">
        <f t="shared" si="35"/>
        <v>0</v>
      </c>
      <c r="AK106" s="125">
        <f t="shared" si="36"/>
        <v>0</v>
      </c>
      <c r="AL106" s="125">
        <f t="shared" si="37"/>
        <v>0</v>
      </c>
      <c r="AM106" s="125">
        <f t="shared" si="38"/>
        <v>0</v>
      </c>
    </row>
    <row r="107" spans="1:39" ht="22.5" customHeight="1">
      <c r="A107" s="120"/>
      <c r="B107" s="82" t="str">
        <f>IF(ISBLANK('Baseline Paddock Data'!B109),"",'Baseline Paddock Data'!B109)</f>
        <v/>
      </c>
      <c r="C107" s="83" t="str">
        <f>IF(ISBLANK('Baseline Paddock Data'!C109),"",'Baseline Paddock Data'!C109)</f>
        <v/>
      </c>
      <c r="D107" s="250">
        <f t="shared" si="21"/>
        <v>0</v>
      </c>
      <c r="E107" s="252" t="str">
        <f t="shared" si="22"/>
        <v/>
      </c>
      <c r="F107" s="245"/>
      <c r="G107" s="245"/>
      <c r="H107" s="245"/>
      <c r="I107" s="245"/>
      <c r="J107" s="245"/>
      <c r="K107" s="245"/>
      <c r="L107" s="245"/>
      <c r="M107" s="245"/>
      <c r="N107" s="245"/>
      <c r="O107" s="245"/>
      <c r="P107" s="245"/>
      <c r="Q107" s="245"/>
      <c r="R107" s="245"/>
      <c r="S107" s="245"/>
      <c r="T107" s="245"/>
      <c r="U107" s="246"/>
      <c r="X107" s="125">
        <f t="shared" si="23"/>
        <v>0</v>
      </c>
      <c r="Y107" s="125">
        <f t="shared" si="24"/>
        <v>0</v>
      </c>
      <c r="Z107" s="125">
        <f t="shared" si="25"/>
        <v>0</v>
      </c>
      <c r="AA107" s="125">
        <f t="shared" si="26"/>
        <v>0</v>
      </c>
      <c r="AB107" s="125">
        <f t="shared" si="27"/>
        <v>0</v>
      </c>
      <c r="AC107" s="125">
        <f t="shared" si="28"/>
        <v>0</v>
      </c>
      <c r="AD107" s="125">
        <f t="shared" si="29"/>
        <v>0</v>
      </c>
      <c r="AE107" s="125">
        <f t="shared" si="30"/>
        <v>0</v>
      </c>
      <c r="AF107" s="125">
        <f t="shared" si="31"/>
        <v>0</v>
      </c>
      <c r="AG107" s="125">
        <f t="shared" si="32"/>
        <v>0</v>
      </c>
      <c r="AH107" s="125">
        <f t="shared" si="33"/>
        <v>0</v>
      </c>
      <c r="AI107" s="125">
        <f t="shared" si="34"/>
        <v>0</v>
      </c>
      <c r="AJ107" s="125">
        <f t="shared" si="35"/>
        <v>0</v>
      </c>
      <c r="AK107" s="125">
        <f t="shared" si="36"/>
        <v>0</v>
      </c>
      <c r="AL107" s="125">
        <f t="shared" si="37"/>
        <v>0</v>
      </c>
      <c r="AM107" s="125">
        <f t="shared" si="38"/>
        <v>0</v>
      </c>
    </row>
    <row r="108" spans="1:39" ht="22.5" customHeight="1">
      <c r="A108" s="120"/>
      <c r="B108" s="82" t="str">
        <f>IF(ISBLANK('Baseline Paddock Data'!B110),"",'Baseline Paddock Data'!B110)</f>
        <v/>
      </c>
      <c r="C108" s="83" t="str">
        <f>IF(ISBLANK('Baseline Paddock Data'!C110),"",'Baseline Paddock Data'!C110)</f>
        <v/>
      </c>
      <c r="D108" s="250">
        <f t="shared" si="21"/>
        <v>0</v>
      </c>
      <c r="E108" s="252" t="str">
        <f t="shared" si="22"/>
        <v/>
      </c>
      <c r="F108" s="245"/>
      <c r="G108" s="245"/>
      <c r="H108" s="245"/>
      <c r="I108" s="245"/>
      <c r="J108" s="245"/>
      <c r="K108" s="245"/>
      <c r="L108" s="245"/>
      <c r="M108" s="245"/>
      <c r="N108" s="245"/>
      <c r="O108" s="245"/>
      <c r="P108" s="245"/>
      <c r="Q108" s="245"/>
      <c r="R108" s="245"/>
      <c r="S108" s="245"/>
      <c r="T108" s="245"/>
      <c r="U108" s="246"/>
      <c r="X108" s="125">
        <f t="shared" si="23"/>
        <v>0</v>
      </c>
      <c r="Y108" s="125">
        <f t="shared" si="24"/>
        <v>0</v>
      </c>
      <c r="Z108" s="125">
        <f t="shared" si="25"/>
        <v>0</v>
      </c>
      <c r="AA108" s="125">
        <f t="shared" si="26"/>
        <v>0</v>
      </c>
      <c r="AB108" s="125">
        <f t="shared" si="27"/>
        <v>0</v>
      </c>
      <c r="AC108" s="125">
        <f t="shared" si="28"/>
        <v>0</v>
      </c>
      <c r="AD108" s="125">
        <f t="shared" si="29"/>
        <v>0</v>
      </c>
      <c r="AE108" s="125">
        <f t="shared" si="30"/>
        <v>0</v>
      </c>
      <c r="AF108" s="125">
        <f t="shared" si="31"/>
        <v>0</v>
      </c>
      <c r="AG108" s="125">
        <f t="shared" si="32"/>
        <v>0</v>
      </c>
      <c r="AH108" s="125">
        <f t="shared" si="33"/>
        <v>0</v>
      </c>
      <c r="AI108" s="125">
        <f t="shared" si="34"/>
        <v>0</v>
      </c>
      <c r="AJ108" s="125">
        <f t="shared" si="35"/>
        <v>0</v>
      </c>
      <c r="AK108" s="125">
        <f t="shared" si="36"/>
        <v>0</v>
      </c>
      <c r="AL108" s="125">
        <f t="shared" si="37"/>
        <v>0</v>
      </c>
      <c r="AM108" s="125">
        <f t="shared" si="38"/>
        <v>0</v>
      </c>
    </row>
    <row r="109" spans="1:39" ht="22.5" customHeight="1">
      <c r="A109" s="120"/>
      <c r="B109" s="82" t="str">
        <f>IF(ISBLANK('Baseline Paddock Data'!B111),"",'Baseline Paddock Data'!B111)</f>
        <v/>
      </c>
      <c r="C109" s="83" t="str">
        <f>IF(ISBLANK('Baseline Paddock Data'!C111),"",'Baseline Paddock Data'!C111)</f>
        <v/>
      </c>
      <c r="D109" s="250">
        <f t="shared" si="21"/>
        <v>0</v>
      </c>
      <c r="E109" s="252" t="str">
        <f t="shared" si="22"/>
        <v/>
      </c>
      <c r="F109" s="245"/>
      <c r="G109" s="245"/>
      <c r="H109" s="245"/>
      <c r="I109" s="245"/>
      <c r="J109" s="245"/>
      <c r="K109" s="245"/>
      <c r="L109" s="245"/>
      <c r="M109" s="245"/>
      <c r="N109" s="245"/>
      <c r="O109" s="245"/>
      <c r="P109" s="245"/>
      <c r="Q109" s="245"/>
      <c r="R109" s="245"/>
      <c r="S109" s="245"/>
      <c r="T109" s="245"/>
      <c r="U109" s="246"/>
      <c r="X109" s="125">
        <f t="shared" si="23"/>
        <v>0</v>
      </c>
      <c r="Y109" s="125">
        <f t="shared" si="24"/>
        <v>0</v>
      </c>
      <c r="Z109" s="125">
        <f t="shared" si="25"/>
        <v>0</v>
      </c>
      <c r="AA109" s="125">
        <f t="shared" si="26"/>
        <v>0</v>
      </c>
      <c r="AB109" s="125">
        <f t="shared" si="27"/>
        <v>0</v>
      </c>
      <c r="AC109" s="125">
        <f t="shared" si="28"/>
        <v>0</v>
      </c>
      <c r="AD109" s="125">
        <f t="shared" si="29"/>
        <v>0</v>
      </c>
      <c r="AE109" s="125">
        <f t="shared" si="30"/>
        <v>0</v>
      </c>
      <c r="AF109" s="125">
        <f t="shared" si="31"/>
        <v>0</v>
      </c>
      <c r="AG109" s="125">
        <f t="shared" si="32"/>
        <v>0</v>
      </c>
      <c r="AH109" s="125">
        <f t="shared" si="33"/>
        <v>0</v>
      </c>
      <c r="AI109" s="125">
        <f t="shared" si="34"/>
        <v>0</v>
      </c>
      <c r="AJ109" s="125">
        <f t="shared" si="35"/>
        <v>0</v>
      </c>
      <c r="AK109" s="125">
        <f t="shared" si="36"/>
        <v>0</v>
      </c>
      <c r="AL109" s="125">
        <f t="shared" si="37"/>
        <v>0</v>
      </c>
      <c r="AM109" s="125">
        <f t="shared" si="38"/>
        <v>0</v>
      </c>
    </row>
    <row r="110" spans="1:39" ht="22.5" customHeight="1">
      <c r="A110" s="120"/>
      <c r="B110" s="82" t="str">
        <f>IF(ISBLANK('Baseline Paddock Data'!B112),"",'Baseline Paddock Data'!B112)</f>
        <v/>
      </c>
      <c r="C110" s="83" t="str">
        <f>IF(ISBLANK('Baseline Paddock Data'!C112),"",'Baseline Paddock Data'!C112)</f>
        <v/>
      </c>
      <c r="D110" s="250">
        <f t="shared" si="21"/>
        <v>0</v>
      </c>
      <c r="E110" s="252" t="str">
        <f t="shared" si="22"/>
        <v/>
      </c>
      <c r="F110" s="245"/>
      <c r="G110" s="245"/>
      <c r="H110" s="245"/>
      <c r="I110" s="245"/>
      <c r="J110" s="245"/>
      <c r="K110" s="245"/>
      <c r="L110" s="245"/>
      <c r="M110" s="245"/>
      <c r="N110" s="245"/>
      <c r="O110" s="245"/>
      <c r="P110" s="245"/>
      <c r="Q110" s="245"/>
      <c r="R110" s="245"/>
      <c r="S110" s="245"/>
      <c r="T110" s="245"/>
      <c r="U110" s="246"/>
      <c r="X110" s="125">
        <f t="shared" si="23"/>
        <v>0</v>
      </c>
      <c r="Y110" s="125">
        <f t="shared" si="24"/>
        <v>0</v>
      </c>
      <c r="Z110" s="125">
        <f t="shared" si="25"/>
        <v>0</v>
      </c>
      <c r="AA110" s="125">
        <f t="shared" si="26"/>
        <v>0</v>
      </c>
      <c r="AB110" s="125">
        <f t="shared" si="27"/>
        <v>0</v>
      </c>
      <c r="AC110" s="125">
        <f t="shared" si="28"/>
        <v>0</v>
      </c>
      <c r="AD110" s="125">
        <f t="shared" si="29"/>
        <v>0</v>
      </c>
      <c r="AE110" s="125">
        <f t="shared" si="30"/>
        <v>0</v>
      </c>
      <c r="AF110" s="125">
        <f t="shared" si="31"/>
        <v>0</v>
      </c>
      <c r="AG110" s="125">
        <f t="shared" si="32"/>
        <v>0</v>
      </c>
      <c r="AH110" s="125">
        <f t="shared" si="33"/>
        <v>0</v>
      </c>
      <c r="AI110" s="125">
        <f t="shared" si="34"/>
        <v>0</v>
      </c>
      <c r="AJ110" s="125">
        <f t="shared" si="35"/>
        <v>0</v>
      </c>
      <c r="AK110" s="125">
        <f t="shared" si="36"/>
        <v>0</v>
      </c>
      <c r="AL110" s="125">
        <f t="shared" si="37"/>
        <v>0</v>
      </c>
      <c r="AM110" s="125">
        <f t="shared" si="38"/>
        <v>0</v>
      </c>
    </row>
    <row r="111" spans="1:39" ht="22.5" customHeight="1">
      <c r="A111" s="120"/>
      <c r="B111" s="82" t="str">
        <f>IF(ISBLANK('Baseline Paddock Data'!B113),"",'Baseline Paddock Data'!B113)</f>
        <v/>
      </c>
      <c r="C111" s="83" t="str">
        <f>IF(ISBLANK('Baseline Paddock Data'!C113),"",'Baseline Paddock Data'!C113)</f>
        <v/>
      </c>
      <c r="D111" s="250">
        <f t="shared" si="21"/>
        <v>0</v>
      </c>
      <c r="E111" s="252" t="str">
        <f t="shared" si="22"/>
        <v/>
      </c>
      <c r="F111" s="245"/>
      <c r="G111" s="245"/>
      <c r="H111" s="245"/>
      <c r="I111" s="245"/>
      <c r="J111" s="245"/>
      <c r="K111" s="245"/>
      <c r="L111" s="245"/>
      <c r="M111" s="245"/>
      <c r="N111" s="245"/>
      <c r="O111" s="245"/>
      <c r="P111" s="245"/>
      <c r="Q111" s="245"/>
      <c r="R111" s="245"/>
      <c r="S111" s="245"/>
      <c r="T111" s="245"/>
      <c r="U111" s="246"/>
      <c r="X111" s="125">
        <f t="shared" si="23"/>
        <v>0</v>
      </c>
      <c r="Y111" s="125">
        <f t="shared" si="24"/>
        <v>0</v>
      </c>
      <c r="Z111" s="125">
        <f t="shared" si="25"/>
        <v>0</v>
      </c>
      <c r="AA111" s="125">
        <f t="shared" si="26"/>
        <v>0</v>
      </c>
      <c r="AB111" s="125">
        <f t="shared" si="27"/>
        <v>0</v>
      </c>
      <c r="AC111" s="125">
        <f t="shared" si="28"/>
        <v>0</v>
      </c>
      <c r="AD111" s="125">
        <f t="shared" si="29"/>
        <v>0</v>
      </c>
      <c r="AE111" s="125">
        <f t="shared" si="30"/>
        <v>0</v>
      </c>
      <c r="AF111" s="125">
        <f t="shared" si="31"/>
        <v>0</v>
      </c>
      <c r="AG111" s="125">
        <f t="shared" si="32"/>
        <v>0</v>
      </c>
      <c r="AH111" s="125">
        <f t="shared" si="33"/>
        <v>0</v>
      </c>
      <c r="AI111" s="125">
        <f t="shared" si="34"/>
        <v>0</v>
      </c>
      <c r="AJ111" s="125">
        <f t="shared" si="35"/>
        <v>0</v>
      </c>
      <c r="AK111" s="125">
        <f t="shared" si="36"/>
        <v>0</v>
      </c>
      <c r="AL111" s="125">
        <f t="shared" si="37"/>
        <v>0</v>
      </c>
      <c r="AM111" s="125">
        <f t="shared" si="38"/>
        <v>0</v>
      </c>
    </row>
    <row r="112" spans="1:39" ht="22.5" customHeight="1">
      <c r="A112" s="120"/>
      <c r="B112" s="82" t="str">
        <f>IF(ISBLANK('Baseline Paddock Data'!B114),"",'Baseline Paddock Data'!B114)</f>
        <v/>
      </c>
      <c r="C112" s="83" t="str">
        <f>IF(ISBLANK('Baseline Paddock Data'!C114),"",'Baseline Paddock Data'!C114)</f>
        <v/>
      </c>
      <c r="D112" s="250">
        <f t="shared" si="21"/>
        <v>0</v>
      </c>
      <c r="E112" s="252" t="str">
        <f t="shared" si="22"/>
        <v/>
      </c>
      <c r="F112" s="245"/>
      <c r="G112" s="245"/>
      <c r="H112" s="245"/>
      <c r="I112" s="245"/>
      <c r="J112" s="245"/>
      <c r="K112" s="245"/>
      <c r="L112" s="245"/>
      <c r="M112" s="245"/>
      <c r="N112" s="245"/>
      <c r="O112" s="245"/>
      <c r="P112" s="245"/>
      <c r="Q112" s="245"/>
      <c r="R112" s="245"/>
      <c r="S112" s="245"/>
      <c r="T112" s="245"/>
      <c r="U112" s="246"/>
      <c r="X112" s="125">
        <f t="shared" si="23"/>
        <v>0</v>
      </c>
      <c r="Y112" s="125">
        <f t="shared" si="24"/>
        <v>0</v>
      </c>
      <c r="Z112" s="125">
        <f t="shared" si="25"/>
        <v>0</v>
      </c>
      <c r="AA112" s="125">
        <f t="shared" si="26"/>
        <v>0</v>
      </c>
      <c r="AB112" s="125">
        <f t="shared" si="27"/>
        <v>0</v>
      </c>
      <c r="AC112" s="125">
        <f t="shared" si="28"/>
        <v>0</v>
      </c>
      <c r="AD112" s="125">
        <f t="shared" si="29"/>
        <v>0</v>
      </c>
      <c r="AE112" s="125">
        <f t="shared" si="30"/>
        <v>0</v>
      </c>
      <c r="AF112" s="125">
        <f t="shared" si="31"/>
        <v>0</v>
      </c>
      <c r="AG112" s="125">
        <f t="shared" si="32"/>
        <v>0</v>
      </c>
      <c r="AH112" s="125">
        <f t="shared" si="33"/>
        <v>0</v>
      </c>
      <c r="AI112" s="125">
        <f t="shared" si="34"/>
        <v>0</v>
      </c>
      <c r="AJ112" s="125">
        <f t="shared" si="35"/>
        <v>0</v>
      </c>
      <c r="AK112" s="125">
        <f t="shared" si="36"/>
        <v>0</v>
      </c>
      <c r="AL112" s="125">
        <f t="shared" si="37"/>
        <v>0</v>
      </c>
      <c r="AM112" s="125">
        <f t="shared" si="38"/>
        <v>0</v>
      </c>
    </row>
    <row r="113" spans="1:39" ht="22.5" customHeight="1">
      <c r="A113" s="120"/>
      <c r="B113" s="82" t="str">
        <f>IF(ISBLANK('Baseline Paddock Data'!B115),"",'Baseline Paddock Data'!B115)</f>
        <v/>
      </c>
      <c r="C113" s="83" t="str">
        <f>IF(ISBLANK('Baseline Paddock Data'!C115),"",'Baseline Paddock Data'!C115)</f>
        <v/>
      </c>
      <c r="D113" s="250">
        <f t="shared" si="21"/>
        <v>0</v>
      </c>
      <c r="E113" s="252" t="str">
        <f t="shared" si="22"/>
        <v/>
      </c>
      <c r="F113" s="245"/>
      <c r="G113" s="245"/>
      <c r="H113" s="245"/>
      <c r="I113" s="245"/>
      <c r="J113" s="245"/>
      <c r="K113" s="245"/>
      <c r="L113" s="245"/>
      <c r="M113" s="245"/>
      <c r="N113" s="245"/>
      <c r="O113" s="245"/>
      <c r="P113" s="245"/>
      <c r="Q113" s="245"/>
      <c r="R113" s="245"/>
      <c r="S113" s="245"/>
      <c r="T113" s="245"/>
      <c r="U113" s="246"/>
      <c r="X113" s="125">
        <f t="shared" si="23"/>
        <v>0</v>
      </c>
      <c r="Y113" s="125">
        <f t="shared" si="24"/>
        <v>0</v>
      </c>
      <c r="Z113" s="125">
        <f t="shared" si="25"/>
        <v>0</v>
      </c>
      <c r="AA113" s="125">
        <f t="shared" si="26"/>
        <v>0</v>
      </c>
      <c r="AB113" s="125">
        <f t="shared" si="27"/>
        <v>0</v>
      </c>
      <c r="AC113" s="125">
        <f t="shared" si="28"/>
        <v>0</v>
      </c>
      <c r="AD113" s="125">
        <f t="shared" si="29"/>
        <v>0</v>
      </c>
      <c r="AE113" s="125">
        <f t="shared" si="30"/>
        <v>0</v>
      </c>
      <c r="AF113" s="125">
        <f t="shared" si="31"/>
        <v>0</v>
      </c>
      <c r="AG113" s="125">
        <f t="shared" si="32"/>
        <v>0</v>
      </c>
      <c r="AH113" s="125">
        <f t="shared" si="33"/>
        <v>0</v>
      </c>
      <c r="AI113" s="125">
        <f t="shared" si="34"/>
        <v>0</v>
      </c>
      <c r="AJ113" s="125">
        <f t="shared" si="35"/>
        <v>0</v>
      </c>
      <c r="AK113" s="125">
        <f t="shared" si="36"/>
        <v>0</v>
      </c>
      <c r="AL113" s="125">
        <f t="shared" si="37"/>
        <v>0</v>
      </c>
      <c r="AM113" s="125">
        <f t="shared" si="38"/>
        <v>0</v>
      </c>
    </row>
    <row r="114" spans="1:39" ht="22.5" customHeight="1">
      <c r="A114" s="120"/>
      <c r="B114" s="82" t="str">
        <f>IF(ISBLANK('Baseline Paddock Data'!B116),"",'Baseline Paddock Data'!B116)</f>
        <v/>
      </c>
      <c r="C114" s="83" t="str">
        <f>IF(ISBLANK('Baseline Paddock Data'!C116),"",'Baseline Paddock Data'!C116)</f>
        <v/>
      </c>
      <c r="D114" s="250">
        <f t="shared" si="21"/>
        <v>0</v>
      </c>
      <c r="E114" s="252" t="str">
        <f t="shared" si="22"/>
        <v/>
      </c>
      <c r="F114" s="245"/>
      <c r="G114" s="245"/>
      <c r="H114" s="245"/>
      <c r="I114" s="245"/>
      <c r="J114" s="245"/>
      <c r="K114" s="245"/>
      <c r="L114" s="245"/>
      <c r="M114" s="245"/>
      <c r="N114" s="245"/>
      <c r="O114" s="245"/>
      <c r="P114" s="245"/>
      <c r="Q114" s="245"/>
      <c r="R114" s="245"/>
      <c r="S114" s="245"/>
      <c r="T114" s="245"/>
      <c r="U114" s="246"/>
      <c r="X114" s="125">
        <f t="shared" si="23"/>
        <v>0</v>
      </c>
      <c r="Y114" s="125">
        <f t="shared" si="24"/>
        <v>0</v>
      </c>
      <c r="Z114" s="125">
        <f t="shared" si="25"/>
        <v>0</v>
      </c>
      <c r="AA114" s="125">
        <f t="shared" si="26"/>
        <v>0</v>
      </c>
      <c r="AB114" s="125">
        <f t="shared" si="27"/>
        <v>0</v>
      </c>
      <c r="AC114" s="125">
        <f t="shared" si="28"/>
        <v>0</v>
      </c>
      <c r="AD114" s="125">
        <f t="shared" si="29"/>
        <v>0</v>
      </c>
      <c r="AE114" s="125">
        <f t="shared" si="30"/>
        <v>0</v>
      </c>
      <c r="AF114" s="125">
        <f t="shared" si="31"/>
        <v>0</v>
      </c>
      <c r="AG114" s="125">
        <f t="shared" si="32"/>
        <v>0</v>
      </c>
      <c r="AH114" s="125">
        <f t="shared" si="33"/>
        <v>0</v>
      </c>
      <c r="AI114" s="125">
        <f t="shared" si="34"/>
        <v>0</v>
      </c>
      <c r="AJ114" s="125">
        <f t="shared" si="35"/>
        <v>0</v>
      </c>
      <c r="AK114" s="125">
        <f t="shared" si="36"/>
        <v>0</v>
      </c>
      <c r="AL114" s="125">
        <f t="shared" si="37"/>
        <v>0</v>
      </c>
      <c r="AM114" s="125">
        <f t="shared" si="38"/>
        <v>0</v>
      </c>
    </row>
    <row r="115" spans="1:39" ht="22.5" customHeight="1">
      <c r="A115" s="120"/>
      <c r="B115" s="82" t="str">
        <f>IF(ISBLANK('Baseline Paddock Data'!B117),"",'Baseline Paddock Data'!B117)</f>
        <v/>
      </c>
      <c r="C115" s="83" t="str">
        <f>IF(ISBLANK('Baseline Paddock Data'!C117),"",'Baseline Paddock Data'!C117)</f>
        <v/>
      </c>
      <c r="D115" s="250">
        <f t="shared" si="21"/>
        <v>0</v>
      </c>
      <c r="E115" s="252" t="str">
        <f t="shared" si="22"/>
        <v/>
      </c>
      <c r="F115" s="245"/>
      <c r="G115" s="245"/>
      <c r="H115" s="245"/>
      <c r="I115" s="245"/>
      <c r="J115" s="245"/>
      <c r="K115" s="245"/>
      <c r="L115" s="245"/>
      <c r="M115" s="245"/>
      <c r="N115" s="245"/>
      <c r="O115" s="245"/>
      <c r="P115" s="245"/>
      <c r="Q115" s="245"/>
      <c r="R115" s="245"/>
      <c r="S115" s="245"/>
      <c r="T115" s="245"/>
      <c r="U115" s="246"/>
      <c r="X115" s="125">
        <f t="shared" si="23"/>
        <v>0</v>
      </c>
      <c r="Y115" s="125">
        <f t="shared" si="24"/>
        <v>0</v>
      </c>
      <c r="Z115" s="125">
        <f t="shared" si="25"/>
        <v>0</v>
      </c>
      <c r="AA115" s="125">
        <f t="shared" si="26"/>
        <v>0</v>
      </c>
      <c r="AB115" s="125">
        <f t="shared" si="27"/>
        <v>0</v>
      </c>
      <c r="AC115" s="125">
        <f t="shared" si="28"/>
        <v>0</v>
      </c>
      <c r="AD115" s="125">
        <f t="shared" si="29"/>
        <v>0</v>
      </c>
      <c r="AE115" s="125">
        <f t="shared" si="30"/>
        <v>0</v>
      </c>
      <c r="AF115" s="125">
        <f t="shared" si="31"/>
        <v>0</v>
      </c>
      <c r="AG115" s="125">
        <f t="shared" si="32"/>
        <v>0</v>
      </c>
      <c r="AH115" s="125">
        <f t="shared" si="33"/>
        <v>0</v>
      </c>
      <c r="AI115" s="125">
        <f t="shared" si="34"/>
        <v>0</v>
      </c>
      <c r="AJ115" s="125">
        <f t="shared" si="35"/>
        <v>0</v>
      </c>
      <c r="AK115" s="125">
        <f t="shared" si="36"/>
        <v>0</v>
      </c>
      <c r="AL115" s="125">
        <f t="shared" si="37"/>
        <v>0</v>
      </c>
      <c r="AM115" s="125">
        <f t="shared" si="38"/>
        <v>0</v>
      </c>
    </row>
    <row r="116" spans="1:39" ht="22.5" customHeight="1">
      <c r="A116" s="120"/>
      <c r="B116" s="82" t="str">
        <f>IF(ISBLANK('Baseline Paddock Data'!B118),"",'Baseline Paddock Data'!B118)</f>
        <v/>
      </c>
      <c r="C116" s="83" t="str">
        <f>IF(ISBLANK('Baseline Paddock Data'!C118),"",'Baseline Paddock Data'!C118)</f>
        <v/>
      </c>
      <c r="D116" s="250">
        <f t="shared" si="21"/>
        <v>0</v>
      </c>
      <c r="E116" s="252" t="str">
        <f t="shared" si="22"/>
        <v/>
      </c>
      <c r="F116" s="245"/>
      <c r="G116" s="245"/>
      <c r="H116" s="245"/>
      <c r="I116" s="245"/>
      <c r="J116" s="245"/>
      <c r="K116" s="245"/>
      <c r="L116" s="245"/>
      <c r="M116" s="245"/>
      <c r="N116" s="245"/>
      <c r="O116" s="245"/>
      <c r="P116" s="245"/>
      <c r="Q116" s="245"/>
      <c r="R116" s="245"/>
      <c r="S116" s="245"/>
      <c r="T116" s="245"/>
      <c r="U116" s="246"/>
      <c r="X116" s="125">
        <f t="shared" si="23"/>
        <v>0</v>
      </c>
      <c r="Y116" s="125">
        <f t="shared" si="24"/>
        <v>0</v>
      </c>
      <c r="Z116" s="125">
        <f t="shared" si="25"/>
        <v>0</v>
      </c>
      <c r="AA116" s="125">
        <f t="shared" si="26"/>
        <v>0</v>
      </c>
      <c r="AB116" s="125">
        <f t="shared" si="27"/>
        <v>0</v>
      </c>
      <c r="AC116" s="125">
        <f t="shared" si="28"/>
        <v>0</v>
      </c>
      <c r="AD116" s="125">
        <f t="shared" si="29"/>
        <v>0</v>
      </c>
      <c r="AE116" s="125">
        <f t="shared" si="30"/>
        <v>0</v>
      </c>
      <c r="AF116" s="125">
        <f t="shared" si="31"/>
        <v>0</v>
      </c>
      <c r="AG116" s="125">
        <f t="shared" si="32"/>
        <v>0</v>
      </c>
      <c r="AH116" s="125">
        <f t="shared" si="33"/>
        <v>0</v>
      </c>
      <c r="AI116" s="125">
        <f t="shared" si="34"/>
        <v>0</v>
      </c>
      <c r="AJ116" s="125">
        <f t="shared" si="35"/>
        <v>0</v>
      </c>
      <c r="AK116" s="125">
        <f t="shared" si="36"/>
        <v>0</v>
      </c>
      <c r="AL116" s="125">
        <f t="shared" si="37"/>
        <v>0</v>
      </c>
      <c r="AM116" s="125">
        <f t="shared" si="38"/>
        <v>0</v>
      </c>
    </row>
    <row r="117" spans="1:39" ht="22.5" customHeight="1">
      <c r="A117" s="120"/>
      <c r="B117" s="82" t="str">
        <f>IF(ISBLANK('Baseline Paddock Data'!B119),"",'Baseline Paddock Data'!B119)</f>
        <v/>
      </c>
      <c r="C117" s="83" t="str">
        <f>IF(ISBLANK('Baseline Paddock Data'!C119),"",'Baseline Paddock Data'!C119)</f>
        <v/>
      </c>
      <c r="D117" s="250">
        <f t="shared" si="21"/>
        <v>0</v>
      </c>
      <c r="E117" s="252" t="str">
        <f t="shared" si="22"/>
        <v/>
      </c>
      <c r="F117" s="245"/>
      <c r="G117" s="245"/>
      <c r="H117" s="245"/>
      <c r="I117" s="245"/>
      <c r="J117" s="245"/>
      <c r="K117" s="245"/>
      <c r="L117" s="245"/>
      <c r="M117" s="245"/>
      <c r="N117" s="245"/>
      <c r="O117" s="245"/>
      <c r="P117" s="245"/>
      <c r="Q117" s="245"/>
      <c r="R117" s="245"/>
      <c r="S117" s="245"/>
      <c r="T117" s="245"/>
      <c r="U117" s="246"/>
      <c r="X117" s="125">
        <f t="shared" si="23"/>
        <v>0</v>
      </c>
      <c r="Y117" s="125">
        <f t="shared" si="24"/>
        <v>0</v>
      </c>
      <c r="Z117" s="125">
        <f t="shared" si="25"/>
        <v>0</v>
      </c>
      <c r="AA117" s="125">
        <f t="shared" si="26"/>
        <v>0</v>
      </c>
      <c r="AB117" s="125">
        <f t="shared" si="27"/>
        <v>0</v>
      </c>
      <c r="AC117" s="125">
        <f t="shared" si="28"/>
        <v>0</v>
      </c>
      <c r="AD117" s="125">
        <f t="shared" si="29"/>
        <v>0</v>
      </c>
      <c r="AE117" s="125">
        <f t="shared" si="30"/>
        <v>0</v>
      </c>
      <c r="AF117" s="125">
        <f t="shared" si="31"/>
        <v>0</v>
      </c>
      <c r="AG117" s="125">
        <f t="shared" si="32"/>
        <v>0</v>
      </c>
      <c r="AH117" s="125">
        <f t="shared" si="33"/>
        <v>0</v>
      </c>
      <c r="AI117" s="125">
        <f t="shared" si="34"/>
        <v>0</v>
      </c>
      <c r="AJ117" s="125">
        <f t="shared" si="35"/>
        <v>0</v>
      </c>
      <c r="AK117" s="125">
        <f t="shared" si="36"/>
        <v>0</v>
      </c>
      <c r="AL117" s="125">
        <f t="shared" si="37"/>
        <v>0</v>
      </c>
      <c r="AM117" s="125">
        <f t="shared" si="38"/>
        <v>0</v>
      </c>
    </row>
    <row r="118" spans="1:39" ht="22.5" customHeight="1">
      <c r="A118" s="120"/>
      <c r="B118" s="82" t="str">
        <f>IF(ISBLANK('Baseline Paddock Data'!B120),"",'Baseline Paddock Data'!B120)</f>
        <v/>
      </c>
      <c r="C118" s="83" t="str">
        <f>IF(ISBLANK('Baseline Paddock Data'!C120),"",'Baseline Paddock Data'!C120)</f>
        <v/>
      </c>
      <c r="D118" s="250">
        <f t="shared" si="21"/>
        <v>0</v>
      </c>
      <c r="E118" s="252" t="str">
        <f t="shared" si="22"/>
        <v/>
      </c>
      <c r="F118" s="245"/>
      <c r="G118" s="245"/>
      <c r="H118" s="245"/>
      <c r="I118" s="245"/>
      <c r="J118" s="245"/>
      <c r="K118" s="245"/>
      <c r="L118" s="245"/>
      <c r="M118" s="245"/>
      <c r="N118" s="245"/>
      <c r="O118" s="245"/>
      <c r="P118" s="245"/>
      <c r="Q118" s="245"/>
      <c r="R118" s="245"/>
      <c r="S118" s="245"/>
      <c r="T118" s="245"/>
      <c r="U118" s="246"/>
      <c r="X118" s="125">
        <f t="shared" si="23"/>
        <v>0</v>
      </c>
      <c r="Y118" s="125">
        <f t="shared" si="24"/>
        <v>0</v>
      </c>
      <c r="Z118" s="125">
        <f t="shared" si="25"/>
        <v>0</v>
      </c>
      <c r="AA118" s="125">
        <f t="shared" si="26"/>
        <v>0</v>
      </c>
      <c r="AB118" s="125">
        <f t="shared" si="27"/>
        <v>0</v>
      </c>
      <c r="AC118" s="125">
        <f t="shared" si="28"/>
        <v>0</v>
      </c>
      <c r="AD118" s="125">
        <f t="shared" si="29"/>
        <v>0</v>
      </c>
      <c r="AE118" s="125">
        <f t="shared" si="30"/>
        <v>0</v>
      </c>
      <c r="AF118" s="125">
        <f t="shared" si="31"/>
        <v>0</v>
      </c>
      <c r="AG118" s="125">
        <f t="shared" si="32"/>
        <v>0</v>
      </c>
      <c r="AH118" s="125">
        <f t="shared" si="33"/>
        <v>0</v>
      </c>
      <c r="AI118" s="125">
        <f t="shared" si="34"/>
        <v>0</v>
      </c>
      <c r="AJ118" s="125">
        <f t="shared" si="35"/>
        <v>0</v>
      </c>
      <c r="AK118" s="125">
        <f t="shared" si="36"/>
        <v>0</v>
      </c>
      <c r="AL118" s="125">
        <f t="shared" si="37"/>
        <v>0</v>
      </c>
      <c r="AM118" s="125">
        <f t="shared" si="38"/>
        <v>0</v>
      </c>
    </row>
    <row r="119" spans="1:39" ht="22.5" customHeight="1">
      <c r="A119" s="120"/>
      <c r="B119" s="82" t="str">
        <f>IF(ISBLANK('Baseline Paddock Data'!B121),"",'Baseline Paddock Data'!B121)</f>
        <v/>
      </c>
      <c r="C119" s="83" t="str">
        <f>IF(ISBLANK('Baseline Paddock Data'!C121),"",'Baseline Paddock Data'!C121)</f>
        <v/>
      </c>
      <c r="D119" s="250">
        <f t="shared" si="21"/>
        <v>0</v>
      </c>
      <c r="E119" s="252" t="str">
        <f t="shared" si="22"/>
        <v/>
      </c>
      <c r="F119" s="245"/>
      <c r="G119" s="245"/>
      <c r="H119" s="245"/>
      <c r="I119" s="245"/>
      <c r="J119" s="245"/>
      <c r="K119" s="245"/>
      <c r="L119" s="245"/>
      <c r="M119" s="245"/>
      <c r="N119" s="245"/>
      <c r="O119" s="245"/>
      <c r="P119" s="245"/>
      <c r="Q119" s="245"/>
      <c r="R119" s="245"/>
      <c r="S119" s="245"/>
      <c r="T119" s="245"/>
      <c r="U119" s="246"/>
      <c r="X119" s="125">
        <f t="shared" si="23"/>
        <v>0</v>
      </c>
      <c r="Y119" s="125">
        <f t="shared" si="24"/>
        <v>0</v>
      </c>
      <c r="Z119" s="125">
        <f t="shared" si="25"/>
        <v>0</v>
      </c>
      <c r="AA119" s="125">
        <f t="shared" si="26"/>
        <v>0</v>
      </c>
      <c r="AB119" s="125">
        <f t="shared" si="27"/>
        <v>0</v>
      </c>
      <c r="AC119" s="125">
        <f t="shared" si="28"/>
        <v>0</v>
      </c>
      <c r="AD119" s="125">
        <f t="shared" si="29"/>
        <v>0</v>
      </c>
      <c r="AE119" s="125">
        <f t="shared" si="30"/>
        <v>0</v>
      </c>
      <c r="AF119" s="125">
        <f t="shared" si="31"/>
        <v>0</v>
      </c>
      <c r="AG119" s="125">
        <f t="shared" si="32"/>
        <v>0</v>
      </c>
      <c r="AH119" s="125">
        <f t="shared" si="33"/>
        <v>0</v>
      </c>
      <c r="AI119" s="125">
        <f t="shared" si="34"/>
        <v>0</v>
      </c>
      <c r="AJ119" s="125">
        <f t="shared" si="35"/>
        <v>0</v>
      </c>
      <c r="AK119" s="125">
        <f t="shared" si="36"/>
        <v>0</v>
      </c>
      <c r="AL119" s="125">
        <f t="shared" si="37"/>
        <v>0</v>
      </c>
      <c r="AM119" s="125">
        <f t="shared" si="38"/>
        <v>0</v>
      </c>
    </row>
    <row r="120" spans="1:39" ht="22.5" customHeight="1">
      <c r="A120" s="120"/>
      <c r="B120" s="82" t="str">
        <f>IF(ISBLANK('Baseline Paddock Data'!B122),"",'Baseline Paddock Data'!B122)</f>
        <v/>
      </c>
      <c r="C120" s="83" t="str">
        <f>IF(ISBLANK('Baseline Paddock Data'!C122),"",'Baseline Paddock Data'!C122)</f>
        <v/>
      </c>
      <c r="D120" s="250">
        <f t="shared" si="21"/>
        <v>0</v>
      </c>
      <c r="E120" s="252" t="str">
        <f t="shared" si="22"/>
        <v/>
      </c>
      <c r="F120" s="245"/>
      <c r="G120" s="245"/>
      <c r="H120" s="245"/>
      <c r="I120" s="245"/>
      <c r="J120" s="245"/>
      <c r="K120" s="245"/>
      <c r="L120" s="245"/>
      <c r="M120" s="245"/>
      <c r="N120" s="245"/>
      <c r="O120" s="245"/>
      <c r="P120" s="245"/>
      <c r="Q120" s="245"/>
      <c r="R120" s="245"/>
      <c r="S120" s="245"/>
      <c r="T120" s="245"/>
      <c r="U120" s="246"/>
      <c r="X120" s="125">
        <f t="shared" si="23"/>
        <v>0</v>
      </c>
      <c r="Y120" s="125">
        <f t="shared" si="24"/>
        <v>0</v>
      </c>
      <c r="Z120" s="125">
        <f t="shared" si="25"/>
        <v>0</v>
      </c>
      <c r="AA120" s="125">
        <f t="shared" si="26"/>
        <v>0</v>
      </c>
      <c r="AB120" s="125">
        <f t="shared" si="27"/>
        <v>0</v>
      </c>
      <c r="AC120" s="125">
        <f t="shared" si="28"/>
        <v>0</v>
      </c>
      <c r="AD120" s="125">
        <f t="shared" si="29"/>
        <v>0</v>
      </c>
      <c r="AE120" s="125">
        <f t="shared" si="30"/>
        <v>0</v>
      </c>
      <c r="AF120" s="125">
        <f t="shared" si="31"/>
        <v>0</v>
      </c>
      <c r="AG120" s="125">
        <f t="shared" si="32"/>
        <v>0</v>
      </c>
      <c r="AH120" s="125">
        <f t="shared" si="33"/>
        <v>0</v>
      </c>
      <c r="AI120" s="125">
        <f t="shared" si="34"/>
        <v>0</v>
      </c>
      <c r="AJ120" s="125">
        <f t="shared" si="35"/>
        <v>0</v>
      </c>
      <c r="AK120" s="125">
        <f t="shared" si="36"/>
        <v>0</v>
      </c>
      <c r="AL120" s="125">
        <f t="shared" si="37"/>
        <v>0</v>
      </c>
      <c r="AM120" s="125">
        <f t="shared" si="38"/>
        <v>0</v>
      </c>
    </row>
    <row r="121" spans="1:39" ht="22.5" customHeight="1">
      <c r="A121" s="120"/>
      <c r="B121" s="82" t="str">
        <f>IF(ISBLANK('Baseline Paddock Data'!B123),"",'Baseline Paddock Data'!B123)</f>
        <v/>
      </c>
      <c r="C121" s="83" t="str">
        <f>IF(ISBLANK('Baseline Paddock Data'!C123),"",'Baseline Paddock Data'!C123)</f>
        <v/>
      </c>
      <c r="D121" s="250">
        <f t="shared" si="21"/>
        <v>0</v>
      </c>
      <c r="E121" s="252" t="str">
        <f t="shared" si="22"/>
        <v/>
      </c>
      <c r="F121" s="245"/>
      <c r="G121" s="245"/>
      <c r="H121" s="245"/>
      <c r="I121" s="245"/>
      <c r="J121" s="245"/>
      <c r="K121" s="245"/>
      <c r="L121" s="245"/>
      <c r="M121" s="245"/>
      <c r="N121" s="245"/>
      <c r="O121" s="245"/>
      <c r="P121" s="245"/>
      <c r="Q121" s="245"/>
      <c r="R121" s="245"/>
      <c r="S121" s="245"/>
      <c r="T121" s="245"/>
      <c r="U121" s="246"/>
      <c r="X121" s="125">
        <f t="shared" si="23"/>
        <v>0</v>
      </c>
      <c r="Y121" s="125">
        <f t="shared" si="24"/>
        <v>0</v>
      </c>
      <c r="Z121" s="125">
        <f t="shared" si="25"/>
        <v>0</v>
      </c>
      <c r="AA121" s="125">
        <f t="shared" si="26"/>
        <v>0</v>
      </c>
      <c r="AB121" s="125">
        <f t="shared" si="27"/>
        <v>0</v>
      </c>
      <c r="AC121" s="125">
        <f t="shared" si="28"/>
        <v>0</v>
      </c>
      <c r="AD121" s="125">
        <f t="shared" si="29"/>
        <v>0</v>
      </c>
      <c r="AE121" s="125">
        <f t="shared" si="30"/>
        <v>0</v>
      </c>
      <c r="AF121" s="125">
        <f t="shared" si="31"/>
        <v>0</v>
      </c>
      <c r="AG121" s="125">
        <f t="shared" si="32"/>
        <v>0</v>
      </c>
      <c r="AH121" s="125">
        <f t="shared" si="33"/>
        <v>0</v>
      </c>
      <c r="AI121" s="125">
        <f t="shared" si="34"/>
        <v>0</v>
      </c>
      <c r="AJ121" s="125">
        <f t="shared" si="35"/>
        <v>0</v>
      </c>
      <c r="AK121" s="125">
        <f t="shared" si="36"/>
        <v>0</v>
      </c>
      <c r="AL121" s="125">
        <f t="shared" si="37"/>
        <v>0</v>
      </c>
      <c r="AM121" s="125">
        <f t="shared" si="38"/>
        <v>0</v>
      </c>
    </row>
    <row r="122" spans="1:39" ht="22.5" customHeight="1">
      <c r="A122" s="120"/>
      <c r="B122" s="82" t="str">
        <f>IF(ISBLANK('Baseline Paddock Data'!B124),"",'Baseline Paddock Data'!B124)</f>
        <v/>
      </c>
      <c r="C122" s="83" t="str">
        <f>IF(ISBLANK('Baseline Paddock Data'!C124),"",'Baseline Paddock Data'!C124)</f>
        <v/>
      </c>
      <c r="D122" s="250">
        <f t="shared" si="21"/>
        <v>0</v>
      </c>
      <c r="E122" s="252" t="str">
        <f t="shared" si="22"/>
        <v/>
      </c>
      <c r="F122" s="245"/>
      <c r="G122" s="245"/>
      <c r="H122" s="245"/>
      <c r="I122" s="245"/>
      <c r="J122" s="245"/>
      <c r="K122" s="245"/>
      <c r="L122" s="245"/>
      <c r="M122" s="245"/>
      <c r="N122" s="245"/>
      <c r="O122" s="245"/>
      <c r="P122" s="245"/>
      <c r="Q122" s="245"/>
      <c r="R122" s="245"/>
      <c r="S122" s="245"/>
      <c r="T122" s="245"/>
      <c r="U122" s="246"/>
      <c r="X122" s="125">
        <f t="shared" si="23"/>
        <v>0</v>
      </c>
      <c r="Y122" s="125">
        <f t="shared" si="24"/>
        <v>0</v>
      </c>
      <c r="Z122" s="125">
        <f t="shared" si="25"/>
        <v>0</v>
      </c>
      <c r="AA122" s="125">
        <f t="shared" si="26"/>
        <v>0</v>
      </c>
      <c r="AB122" s="125">
        <f t="shared" si="27"/>
        <v>0</v>
      </c>
      <c r="AC122" s="125">
        <f t="shared" si="28"/>
        <v>0</v>
      </c>
      <c r="AD122" s="125">
        <f t="shared" si="29"/>
        <v>0</v>
      </c>
      <c r="AE122" s="125">
        <f t="shared" si="30"/>
        <v>0</v>
      </c>
      <c r="AF122" s="125">
        <f t="shared" si="31"/>
        <v>0</v>
      </c>
      <c r="AG122" s="125">
        <f t="shared" si="32"/>
        <v>0</v>
      </c>
      <c r="AH122" s="125">
        <f t="shared" si="33"/>
        <v>0</v>
      </c>
      <c r="AI122" s="125">
        <f t="shared" si="34"/>
        <v>0</v>
      </c>
      <c r="AJ122" s="125">
        <f t="shared" si="35"/>
        <v>0</v>
      </c>
      <c r="AK122" s="125">
        <f t="shared" si="36"/>
        <v>0</v>
      </c>
      <c r="AL122" s="125">
        <f t="shared" si="37"/>
        <v>0</v>
      </c>
      <c r="AM122" s="125">
        <f t="shared" si="38"/>
        <v>0</v>
      </c>
    </row>
    <row r="123" spans="1:39" ht="22.5" customHeight="1">
      <c r="A123" s="120"/>
      <c r="B123" s="82" t="str">
        <f>IF(ISBLANK('Baseline Paddock Data'!B125),"",'Baseline Paddock Data'!B125)</f>
        <v/>
      </c>
      <c r="C123" s="83" t="str">
        <f>IF(ISBLANK('Baseline Paddock Data'!C125),"",'Baseline Paddock Data'!C125)</f>
        <v/>
      </c>
      <c r="D123" s="250">
        <f t="shared" si="21"/>
        <v>0</v>
      </c>
      <c r="E123" s="252" t="str">
        <f t="shared" si="22"/>
        <v/>
      </c>
      <c r="F123" s="245"/>
      <c r="G123" s="245"/>
      <c r="H123" s="245"/>
      <c r="I123" s="245"/>
      <c r="J123" s="245"/>
      <c r="K123" s="245"/>
      <c r="L123" s="245"/>
      <c r="M123" s="245"/>
      <c r="N123" s="245"/>
      <c r="O123" s="245"/>
      <c r="P123" s="245"/>
      <c r="Q123" s="245"/>
      <c r="R123" s="245"/>
      <c r="S123" s="245"/>
      <c r="T123" s="245"/>
      <c r="U123" s="246"/>
      <c r="X123" s="125">
        <f t="shared" si="23"/>
        <v>0</v>
      </c>
      <c r="Y123" s="125">
        <f t="shared" si="24"/>
        <v>0</v>
      </c>
      <c r="Z123" s="125">
        <f t="shared" si="25"/>
        <v>0</v>
      </c>
      <c r="AA123" s="125">
        <f t="shared" si="26"/>
        <v>0</v>
      </c>
      <c r="AB123" s="125">
        <f t="shared" si="27"/>
        <v>0</v>
      </c>
      <c r="AC123" s="125">
        <f t="shared" si="28"/>
        <v>0</v>
      </c>
      <c r="AD123" s="125">
        <f t="shared" si="29"/>
        <v>0</v>
      </c>
      <c r="AE123" s="125">
        <f t="shared" si="30"/>
        <v>0</v>
      </c>
      <c r="AF123" s="125">
        <f t="shared" si="31"/>
        <v>0</v>
      </c>
      <c r="AG123" s="125">
        <f t="shared" si="32"/>
        <v>0</v>
      </c>
      <c r="AH123" s="125">
        <f t="shared" si="33"/>
        <v>0</v>
      </c>
      <c r="AI123" s="125">
        <f t="shared" si="34"/>
        <v>0</v>
      </c>
      <c r="AJ123" s="125">
        <f t="shared" si="35"/>
        <v>0</v>
      </c>
      <c r="AK123" s="125">
        <f t="shared" si="36"/>
        <v>0</v>
      </c>
      <c r="AL123" s="125">
        <f t="shared" si="37"/>
        <v>0</v>
      </c>
      <c r="AM123" s="125">
        <f t="shared" si="38"/>
        <v>0</v>
      </c>
    </row>
    <row r="124" spans="1:39" ht="22.5" customHeight="1">
      <c r="A124" s="120"/>
      <c r="B124" s="82" t="str">
        <f>IF(ISBLANK('Baseline Paddock Data'!B126),"",'Baseline Paddock Data'!B126)</f>
        <v/>
      </c>
      <c r="C124" s="83" t="str">
        <f>IF(ISBLANK('Baseline Paddock Data'!C126),"",'Baseline Paddock Data'!C126)</f>
        <v/>
      </c>
      <c r="D124" s="250">
        <f t="shared" si="21"/>
        <v>0</v>
      </c>
      <c r="E124" s="252" t="str">
        <f t="shared" si="22"/>
        <v/>
      </c>
      <c r="F124" s="245"/>
      <c r="G124" s="245"/>
      <c r="H124" s="245"/>
      <c r="I124" s="245"/>
      <c r="J124" s="245"/>
      <c r="K124" s="245"/>
      <c r="L124" s="245"/>
      <c r="M124" s="245"/>
      <c r="N124" s="245"/>
      <c r="O124" s="245"/>
      <c r="P124" s="245"/>
      <c r="Q124" s="245"/>
      <c r="R124" s="245"/>
      <c r="S124" s="245"/>
      <c r="T124" s="245"/>
      <c r="U124" s="246"/>
      <c r="X124" s="125">
        <f t="shared" si="23"/>
        <v>0</v>
      </c>
      <c r="Y124" s="125">
        <f t="shared" si="24"/>
        <v>0</v>
      </c>
      <c r="Z124" s="125">
        <f t="shared" si="25"/>
        <v>0</v>
      </c>
      <c r="AA124" s="125">
        <f t="shared" si="26"/>
        <v>0</v>
      </c>
      <c r="AB124" s="125">
        <f t="shared" si="27"/>
        <v>0</v>
      </c>
      <c r="AC124" s="125">
        <f t="shared" si="28"/>
        <v>0</v>
      </c>
      <c r="AD124" s="125">
        <f t="shared" si="29"/>
        <v>0</v>
      </c>
      <c r="AE124" s="125">
        <f t="shared" si="30"/>
        <v>0</v>
      </c>
      <c r="AF124" s="125">
        <f t="shared" si="31"/>
        <v>0</v>
      </c>
      <c r="AG124" s="125">
        <f t="shared" si="32"/>
        <v>0</v>
      </c>
      <c r="AH124" s="125">
        <f t="shared" si="33"/>
        <v>0</v>
      </c>
      <c r="AI124" s="125">
        <f t="shared" si="34"/>
        <v>0</v>
      </c>
      <c r="AJ124" s="125">
        <f t="shared" si="35"/>
        <v>0</v>
      </c>
      <c r="AK124" s="125">
        <f t="shared" si="36"/>
        <v>0</v>
      </c>
      <c r="AL124" s="125">
        <f t="shared" si="37"/>
        <v>0</v>
      </c>
      <c r="AM124" s="125">
        <f t="shared" si="38"/>
        <v>0</v>
      </c>
    </row>
    <row r="125" spans="1:39" ht="22.5" customHeight="1">
      <c r="A125" s="120"/>
      <c r="B125" s="82" t="str">
        <f>IF(ISBLANK('Baseline Paddock Data'!B127),"",'Baseline Paddock Data'!B127)</f>
        <v/>
      </c>
      <c r="C125" s="83" t="str">
        <f>IF(ISBLANK('Baseline Paddock Data'!C127),"",'Baseline Paddock Data'!C127)</f>
        <v/>
      </c>
      <c r="D125" s="250">
        <f t="shared" si="21"/>
        <v>0</v>
      </c>
      <c r="E125" s="252" t="str">
        <f t="shared" si="22"/>
        <v/>
      </c>
      <c r="F125" s="245"/>
      <c r="G125" s="245"/>
      <c r="H125" s="245"/>
      <c r="I125" s="245"/>
      <c r="J125" s="245"/>
      <c r="K125" s="245"/>
      <c r="L125" s="245"/>
      <c r="M125" s="245"/>
      <c r="N125" s="245"/>
      <c r="O125" s="245"/>
      <c r="P125" s="245"/>
      <c r="Q125" s="245"/>
      <c r="R125" s="245"/>
      <c r="S125" s="245"/>
      <c r="T125" s="245"/>
      <c r="U125" s="246"/>
      <c r="X125" s="125">
        <f t="shared" si="23"/>
        <v>0</v>
      </c>
      <c r="Y125" s="125">
        <f t="shared" si="24"/>
        <v>0</v>
      </c>
      <c r="Z125" s="125">
        <f t="shared" si="25"/>
        <v>0</v>
      </c>
      <c r="AA125" s="125">
        <f t="shared" si="26"/>
        <v>0</v>
      </c>
      <c r="AB125" s="125">
        <f t="shared" si="27"/>
        <v>0</v>
      </c>
      <c r="AC125" s="125">
        <f t="shared" si="28"/>
        <v>0</v>
      </c>
      <c r="AD125" s="125">
        <f t="shared" si="29"/>
        <v>0</v>
      </c>
      <c r="AE125" s="125">
        <f t="shared" si="30"/>
        <v>0</v>
      </c>
      <c r="AF125" s="125">
        <f t="shared" si="31"/>
        <v>0</v>
      </c>
      <c r="AG125" s="125">
        <f t="shared" si="32"/>
        <v>0</v>
      </c>
      <c r="AH125" s="125">
        <f t="shared" si="33"/>
        <v>0</v>
      </c>
      <c r="AI125" s="125">
        <f t="shared" si="34"/>
        <v>0</v>
      </c>
      <c r="AJ125" s="125">
        <f t="shared" si="35"/>
        <v>0</v>
      </c>
      <c r="AK125" s="125">
        <f t="shared" si="36"/>
        <v>0</v>
      </c>
      <c r="AL125" s="125">
        <f t="shared" si="37"/>
        <v>0</v>
      </c>
      <c r="AM125" s="125">
        <f t="shared" si="38"/>
        <v>0</v>
      </c>
    </row>
    <row r="126" spans="1:39" ht="22.5" customHeight="1">
      <c r="A126" s="120"/>
      <c r="B126" s="82" t="str">
        <f>IF(ISBLANK('Baseline Paddock Data'!B128),"",'Baseline Paddock Data'!B128)</f>
        <v/>
      </c>
      <c r="C126" s="83" t="str">
        <f>IF(ISBLANK('Baseline Paddock Data'!C128),"",'Baseline Paddock Data'!C128)</f>
        <v/>
      </c>
      <c r="D126" s="250">
        <f t="shared" si="21"/>
        <v>0</v>
      </c>
      <c r="E126" s="252" t="str">
        <f t="shared" si="22"/>
        <v/>
      </c>
      <c r="F126" s="245"/>
      <c r="G126" s="245"/>
      <c r="H126" s="245"/>
      <c r="I126" s="245"/>
      <c r="J126" s="245"/>
      <c r="K126" s="245"/>
      <c r="L126" s="245"/>
      <c r="M126" s="245"/>
      <c r="N126" s="245"/>
      <c r="O126" s="245"/>
      <c r="P126" s="245"/>
      <c r="Q126" s="245"/>
      <c r="R126" s="245"/>
      <c r="S126" s="245"/>
      <c r="T126" s="245"/>
      <c r="U126" s="246"/>
      <c r="X126" s="125">
        <f t="shared" si="23"/>
        <v>0</v>
      </c>
      <c r="Y126" s="125">
        <f t="shared" si="24"/>
        <v>0</v>
      </c>
      <c r="Z126" s="125">
        <f t="shared" si="25"/>
        <v>0</v>
      </c>
      <c r="AA126" s="125">
        <f t="shared" si="26"/>
        <v>0</v>
      </c>
      <c r="AB126" s="125">
        <f t="shared" si="27"/>
        <v>0</v>
      </c>
      <c r="AC126" s="125">
        <f t="shared" si="28"/>
        <v>0</v>
      </c>
      <c r="AD126" s="125">
        <f t="shared" si="29"/>
        <v>0</v>
      </c>
      <c r="AE126" s="125">
        <f t="shared" si="30"/>
        <v>0</v>
      </c>
      <c r="AF126" s="125">
        <f t="shared" si="31"/>
        <v>0</v>
      </c>
      <c r="AG126" s="125">
        <f t="shared" si="32"/>
        <v>0</v>
      </c>
      <c r="AH126" s="125">
        <f t="shared" si="33"/>
        <v>0</v>
      </c>
      <c r="AI126" s="125">
        <f t="shared" si="34"/>
        <v>0</v>
      </c>
      <c r="AJ126" s="125">
        <f t="shared" si="35"/>
        <v>0</v>
      </c>
      <c r="AK126" s="125">
        <f t="shared" si="36"/>
        <v>0</v>
      </c>
      <c r="AL126" s="125">
        <f t="shared" si="37"/>
        <v>0</v>
      </c>
      <c r="AM126" s="125">
        <f t="shared" si="38"/>
        <v>0</v>
      </c>
    </row>
    <row r="127" spans="1:39" ht="22.5" customHeight="1">
      <c r="A127" s="120"/>
      <c r="B127" s="82" t="str">
        <f>IF(ISBLANK('Baseline Paddock Data'!B129),"",'Baseline Paddock Data'!B129)</f>
        <v/>
      </c>
      <c r="C127" s="83" t="str">
        <f>IF(ISBLANK('Baseline Paddock Data'!C129),"",'Baseline Paddock Data'!C129)</f>
        <v/>
      </c>
      <c r="D127" s="250">
        <f t="shared" si="21"/>
        <v>0</v>
      </c>
      <c r="E127" s="252" t="str">
        <f t="shared" si="22"/>
        <v/>
      </c>
      <c r="F127" s="245"/>
      <c r="G127" s="245"/>
      <c r="H127" s="245"/>
      <c r="I127" s="245"/>
      <c r="J127" s="245"/>
      <c r="K127" s="245"/>
      <c r="L127" s="245"/>
      <c r="M127" s="245"/>
      <c r="N127" s="245"/>
      <c r="O127" s="245"/>
      <c r="P127" s="245"/>
      <c r="Q127" s="245"/>
      <c r="R127" s="245"/>
      <c r="S127" s="245"/>
      <c r="T127" s="245"/>
      <c r="U127" s="246"/>
      <c r="X127" s="125">
        <f t="shared" si="23"/>
        <v>0</v>
      </c>
      <c r="Y127" s="125">
        <f t="shared" si="24"/>
        <v>0</v>
      </c>
      <c r="Z127" s="125">
        <f t="shared" si="25"/>
        <v>0</v>
      </c>
      <c r="AA127" s="125">
        <f t="shared" si="26"/>
        <v>0</v>
      </c>
      <c r="AB127" s="125">
        <f t="shared" si="27"/>
        <v>0</v>
      </c>
      <c r="AC127" s="125">
        <f t="shared" si="28"/>
        <v>0</v>
      </c>
      <c r="AD127" s="125">
        <f t="shared" si="29"/>
        <v>0</v>
      </c>
      <c r="AE127" s="125">
        <f t="shared" si="30"/>
        <v>0</v>
      </c>
      <c r="AF127" s="125">
        <f t="shared" si="31"/>
        <v>0</v>
      </c>
      <c r="AG127" s="125">
        <f t="shared" si="32"/>
        <v>0</v>
      </c>
      <c r="AH127" s="125">
        <f t="shared" si="33"/>
        <v>0</v>
      </c>
      <c r="AI127" s="125">
        <f t="shared" si="34"/>
        <v>0</v>
      </c>
      <c r="AJ127" s="125">
        <f t="shared" si="35"/>
        <v>0</v>
      </c>
      <c r="AK127" s="125">
        <f t="shared" si="36"/>
        <v>0</v>
      </c>
      <c r="AL127" s="125">
        <f t="shared" si="37"/>
        <v>0</v>
      </c>
      <c r="AM127" s="125">
        <f t="shared" si="38"/>
        <v>0</v>
      </c>
    </row>
    <row r="128" spans="1:39" ht="22.5" customHeight="1">
      <c r="A128" s="120"/>
      <c r="B128" s="82" t="str">
        <f>IF(ISBLANK('Baseline Paddock Data'!B130),"",'Baseline Paddock Data'!B130)</f>
        <v/>
      </c>
      <c r="C128" s="83" t="str">
        <f>IF(ISBLANK('Baseline Paddock Data'!C130),"",'Baseline Paddock Data'!C130)</f>
        <v/>
      </c>
      <c r="D128" s="250">
        <f t="shared" si="21"/>
        <v>0</v>
      </c>
      <c r="E128" s="252" t="str">
        <f t="shared" si="22"/>
        <v/>
      </c>
      <c r="F128" s="245"/>
      <c r="G128" s="245"/>
      <c r="H128" s="245"/>
      <c r="I128" s="245"/>
      <c r="J128" s="245"/>
      <c r="K128" s="245"/>
      <c r="L128" s="245"/>
      <c r="M128" s="245"/>
      <c r="N128" s="245"/>
      <c r="O128" s="245"/>
      <c r="P128" s="245"/>
      <c r="Q128" s="245"/>
      <c r="R128" s="245"/>
      <c r="S128" s="245"/>
      <c r="T128" s="245"/>
      <c r="U128" s="246"/>
      <c r="X128" s="125">
        <f t="shared" si="23"/>
        <v>0</v>
      </c>
      <c r="Y128" s="125">
        <f t="shared" si="24"/>
        <v>0</v>
      </c>
      <c r="Z128" s="125">
        <f t="shared" si="25"/>
        <v>0</v>
      </c>
      <c r="AA128" s="125">
        <f t="shared" si="26"/>
        <v>0</v>
      </c>
      <c r="AB128" s="125">
        <f t="shared" si="27"/>
        <v>0</v>
      </c>
      <c r="AC128" s="125">
        <f t="shared" si="28"/>
        <v>0</v>
      </c>
      <c r="AD128" s="125">
        <f t="shared" si="29"/>
        <v>0</v>
      </c>
      <c r="AE128" s="125">
        <f t="shared" si="30"/>
        <v>0</v>
      </c>
      <c r="AF128" s="125">
        <f t="shared" si="31"/>
        <v>0</v>
      </c>
      <c r="AG128" s="125">
        <f t="shared" si="32"/>
        <v>0</v>
      </c>
      <c r="AH128" s="125">
        <f t="shared" si="33"/>
        <v>0</v>
      </c>
      <c r="AI128" s="125">
        <f t="shared" si="34"/>
        <v>0</v>
      </c>
      <c r="AJ128" s="125">
        <f t="shared" si="35"/>
        <v>0</v>
      </c>
      <c r="AK128" s="125">
        <f t="shared" si="36"/>
        <v>0</v>
      </c>
      <c r="AL128" s="125">
        <f t="shared" si="37"/>
        <v>0</v>
      </c>
      <c r="AM128" s="125">
        <f t="shared" si="38"/>
        <v>0</v>
      </c>
    </row>
    <row r="129" spans="1:39" ht="22.5" customHeight="1">
      <c r="A129" s="120"/>
      <c r="B129" s="82" t="str">
        <f>IF(ISBLANK('Baseline Paddock Data'!B131),"",'Baseline Paddock Data'!B131)</f>
        <v/>
      </c>
      <c r="C129" s="83" t="str">
        <f>IF(ISBLANK('Baseline Paddock Data'!C131),"",'Baseline Paddock Data'!C131)</f>
        <v/>
      </c>
      <c r="D129" s="250">
        <f t="shared" si="21"/>
        <v>0</v>
      </c>
      <c r="E129" s="252" t="str">
        <f t="shared" si="22"/>
        <v/>
      </c>
      <c r="F129" s="245"/>
      <c r="G129" s="245"/>
      <c r="H129" s="245"/>
      <c r="I129" s="245"/>
      <c r="J129" s="245"/>
      <c r="K129" s="245"/>
      <c r="L129" s="245"/>
      <c r="M129" s="245"/>
      <c r="N129" s="245"/>
      <c r="O129" s="245"/>
      <c r="P129" s="245"/>
      <c r="Q129" s="245"/>
      <c r="R129" s="245"/>
      <c r="S129" s="245"/>
      <c r="T129" s="245"/>
      <c r="U129" s="246"/>
      <c r="X129" s="125">
        <f t="shared" si="23"/>
        <v>0</v>
      </c>
      <c r="Y129" s="125">
        <f t="shared" si="24"/>
        <v>0</v>
      </c>
      <c r="Z129" s="125">
        <f t="shared" si="25"/>
        <v>0</v>
      </c>
      <c r="AA129" s="125">
        <f t="shared" si="26"/>
        <v>0</v>
      </c>
      <c r="AB129" s="125">
        <f t="shared" si="27"/>
        <v>0</v>
      </c>
      <c r="AC129" s="125">
        <f t="shared" si="28"/>
        <v>0</v>
      </c>
      <c r="AD129" s="125">
        <f t="shared" si="29"/>
        <v>0</v>
      </c>
      <c r="AE129" s="125">
        <f t="shared" si="30"/>
        <v>0</v>
      </c>
      <c r="AF129" s="125">
        <f t="shared" si="31"/>
        <v>0</v>
      </c>
      <c r="AG129" s="125">
        <f t="shared" si="32"/>
        <v>0</v>
      </c>
      <c r="AH129" s="125">
        <f t="shared" si="33"/>
        <v>0</v>
      </c>
      <c r="AI129" s="125">
        <f t="shared" si="34"/>
        <v>0</v>
      </c>
      <c r="AJ129" s="125">
        <f t="shared" si="35"/>
        <v>0</v>
      </c>
      <c r="AK129" s="125">
        <f t="shared" si="36"/>
        <v>0</v>
      </c>
      <c r="AL129" s="125">
        <f t="shared" si="37"/>
        <v>0</v>
      </c>
      <c r="AM129" s="125">
        <f t="shared" si="38"/>
        <v>0</v>
      </c>
    </row>
    <row r="130" spans="1:39" ht="22.5" customHeight="1">
      <c r="A130" s="120"/>
      <c r="B130" s="82" t="str">
        <f>IF(ISBLANK('Baseline Paddock Data'!B132),"",'Baseline Paddock Data'!B132)</f>
        <v/>
      </c>
      <c r="C130" s="83" t="str">
        <f>IF(ISBLANK('Baseline Paddock Data'!C132),"",'Baseline Paddock Data'!C132)</f>
        <v/>
      </c>
      <c r="D130" s="250">
        <f t="shared" si="21"/>
        <v>0</v>
      </c>
      <c r="E130" s="252" t="str">
        <f t="shared" si="22"/>
        <v/>
      </c>
      <c r="F130" s="245"/>
      <c r="G130" s="245"/>
      <c r="H130" s="245"/>
      <c r="I130" s="245"/>
      <c r="J130" s="245"/>
      <c r="K130" s="245"/>
      <c r="L130" s="245"/>
      <c r="M130" s="245"/>
      <c r="N130" s="245"/>
      <c r="O130" s="245"/>
      <c r="P130" s="245"/>
      <c r="Q130" s="245"/>
      <c r="R130" s="245"/>
      <c r="S130" s="245"/>
      <c r="T130" s="245"/>
      <c r="U130" s="246"/>
      <c r="X130" s="125">
        <f t="shared" si="23"/>
        <v>0</v>
      </c>
      <c r="Y130" s="125">
        <f t="shared" si="24"/>
        <v>0</v>
      </c>
      <c r="Z130" s="125">
        <f t="shared" si="25"/>
        <v>0</v>
      </c>
      <c r="AA130" s="125">
        <f t="shared" si="26"/>
        <v>0</v>
      </c>
      <c r="AB130" s="125">
        <f t="shared" si="27"/>
        <v>0</v>
      </c>
      <c r="AC130" s="125">
        <f t="shared" si="28"/>
        <v>0</v>
      </c>
      <c r="AD130" s="125">
        <f t="shared" si="29"/>
        <v>0</v>
      </c>
      <c r="AE130" s="125">
        <f t="shared" si="30"/>
        <v>0</v>
      </c>
      <c r="AF130" s="125">
        <f t="shared" si="31"/>
        <v>0</v>
      </c>
      <c r="AG130" s="125">
        <f t="shared" si="32"/>
        <v>0</v>
      </c>
      <c r="AH130" s="125">
        <f t="shared" si="33"/>
        <v>0</v>
      </c>
      <c r="AI130" s="125">
        <f t="shared" si="34"/>
        <v>0</v>
      </c>
      <c r="AJ130" s="125">
        <f t="shared" si="35"/>
        <v>0</v>
      </c>
      <c r="AK130" s="125">
        <f t="shared" si="36"/>
        <v>0</v>
      </c>
      <c r="AL130" s="125">
        <f t="shared" si="37"/>
        <v>0</v>
      </c>
      <c r="AM130" s="125">
        <f t="shared" si="38"/>
        <v>0</v>
      </c>
    </row>
    <row r="131" spans="1:39" ht="22.5" customHeight="1">
      <c r="A131" s="120"/>
      <c r="B131" s="82" t="str">
        <f>IF(ISBLANK('Baseline Paddock Data'!B133),"",'Baseline Paddock Data'!B133)</f>
        <v/>
      </c>
      <c r="C131" s="83" t="str">
        <f>IF(ISBLANK('Baseline Paddock Data'!C133),"",'Baseline Paddock Data'!C133)</f>
        <v/>
      </c>
      <c r="D131" s="250">
        <f t="shared" si="21"/>
        <v>0</v>
      </c>
      <c r="E131" s="252" t="str">
        <f t="shared" si="22"/>
        <v/>
      </c>
      <c r="F131" s="245"/>
      <c r="G131" s="245"/>
      <c r="H131" s="245"/>
      <c r="I131" s="245"/>
      <c r="J131" s="245"/>
      <c r="K131" s="245"/>
      <c r="L131" s="245"/>
      <c r="M131" s="245"/>
      <c r="N131" s="245"/>
      <c r="O131" s="245"/>
      <c r="P131" s="245"/>
      <c r="Q131" s="245"/>
      <c r="R131" s="245"/>
      <c r="S131" s="245"/>
      <c r="T131" s="245"/>
      <c r="U131" s="246"/>
      <c r="X131" s="125">
        <f t="shared" si="23"/>
        <v>0</v>
      </c>
      <c r="Y131" s="125">
        <f t="shared" si="24"/>
        <v>0</v>
      </c>
      <c r="Z131" s="125">
        <f t="shared" si="25"/>
        <v>0</v>
      </c>
      <c r="AA131" s="125">
        <f t="shared" si="26"/>
        <v>0</v>
      </c>
      <c r="AB131" s="125">
        <f t="shared" si="27"/>
        <v>0</v>
      </c>
      <c r="AC131" s="125">
        <f t="shared" si="28"/>
        <v>0</v>
      </c>
      <c r="AD131" s="125">
        <f t="shared" si="29"/>
        <v>0</v>
      </c>
      <c r="AE131" s="125">
        <f t="shared" si="30"/>
        <v>0</v>
      </c>
      <c r="AF131" s="125">
        <f t="shared" si="31"/>
        <v>0</v>
      </c>
      <c r="AG131" s="125">
        <f t="shared" si="32"/>
        <v>0</v>
      </c>
      <c r="AH131" s="125">
        <f t="shared" si="33"/>
        <v>0</v>
      </c>
      <c r="AI131" s="125">
        <f t="shared" si="34"/>
        <v>0</v>
      </c>
      <c r="AJ131" s="125">
        <f t="shared" si="35"/>
        <v>0</v>
      </c>
      <c r="AK131" s="125">
        <f t="shared" si="36"/>
        <v>0</v>
      </c>
      <c r="AL131" s="125">
        <f t="shared" si="37"/>
        <v>0</v>
      </c>
      <c r="AM131" s="125">
        <f t="shared" si="38"/>
        <v>0</v>
      </c>
    </row>
    <row r="132" spans="1:39" ht="22.5" customHeight="1">
      <c r="A132" s="120"/>
      <c r="B132" s="82" t="str">
        <f>IF(ISBLANK('Baseline Paddock Data'!B134),"",'Baseline Paddock Data'!B134)</f>
        <v/>
      </c>
      <c r="C132" s="83" t="str">
        <f>IF(ISBLANK('Baseline Paddock Data'!C134),"",'Baseline Paddock Data'!C134)</f>
        <v/>
      </c>
      <c r="D132" s="250">
        <f t="shared" si="21"/>
        <v>0</v>
      </c>
      <c r="E132" s="252" t="str">
        <f t="shared" si="22"/>
        <v/>
      </c>
      <c r="F132" s="245"/>
      <c r="G132" s="245"/>
      <c r="H132" s="245"/>
      <c r="I132" s="245"/>
      <c r="J132" s="245"/>
      <c r="K132" s="245"/>
      <c r="L132" s="245"/>
      <c r="M132" s="245"/>
      <c r="N132" s="245"/>
      <c r="O132" s="245"/>
      <c r="P132" s="245"/>
      <c r="Q132" s="245"/>
      <c r="R132" s="245"/>
      <c r="S132" s="245"/>
      <c r="T132" s="245"/>
      <c r="U132" s="246"/>
      <c r="X132" s="125">
        <f t="shared" si="23"/>
        <v>0</v>
      </c>
      <c r="Y132" s="125">
        <f t="shared" si="24"/>
        <v>0</v>
      </c>
      <c r="Z132" s="125">
        <f t="shared" si="25"/>
        <v>0</v>
      </c>
      <c r="AA132" s="125">
        <f t="shared" si="26"/>
        <v>0</v>
      </c>
      <c r="AB132" s="125">
        <f t="shared" si="27"/>
        <v>0</v>
      </c>
      <c r="AC132" s="125">
        <f t="shared" si="28"/>
        <v>0</v>
      </c>
      <c r="AD132" s="125">
        <f t="shared" si="29"/>
        <v>0</v>
      </c>
      <c r="AE132" s="125">
        <f t="shared" si="30"/>
        <v>0</v>
      </c>
      <c r="AF132" s="125">
        <f t="shared" si="31"/>
        <v>0</v>
      </c>
      <c r="AG132" s="125">
        <f t="shared" si="32"/>
        <v>0</v>
      </c>
      <c r="AH132" s="125">
        <f t="shared" si="33"/>
        <v>0</v>
      </c>
      <c r="AI132" s="125">
        <f t="shared" si="34"/>
        <v>0</v>
      </c>
      <c r="AJ132" s="125">
        <f t="shared" si="35"/>
        <v>0</v>
      </c>
      <c r="AK132" s="125">
        <f t="shared" si="36"/>
        <v>0</v>
      </c>
      <c r="AL132" s="125">
        <f t="shared" si="37"/>
        <v>0</v>
      </c>
      <c r="AM132" s="125">
        <f t="shared" si="38"/>
        <v>0</v>
      </c>
    </row>
    <row r="133" spans="1:39" ht="22.5" customHeight="1">
      <c r="A133" s="120"/>
      <c r="B133" s="82" t="str">
        <f>IF(ISBLANK('Baseline Paddock Data'!B135),"",'Baseline Paddock Data'!B135)</f>
        <v/>
      </c>
      <c r="C133" s="83" t="str">
        <f>IF(ISBLANK('Baseline Paddock Data'!C135),"",'Baseline Paddock Data'!C135)</f>
        <v/>
      </c>
      <c r="D133" s="250">
        <f t="shared" si="21"/>
        <v>0</v>
      </c>
      <c r="E133" s="252" t="str">
        <f t="shared" si="22"/>
        <v/>
      </c>
      <c r="F133" s="245"/>
      <c r="G133" s="245"/>
      <c r="H133" s="245"/>
      <c r="I133" s="245"/>
      <c r="J133" s="245"/>
      <c r="K133" s="245"/>
      <c r="L133" s="245"/>
      <c r="M133" s="245"/>
      <c r="N133" s="245"/>
      <c r="O133" s="245"/>
      <c r="P133" s="245"/>
      <c r="Q133" s="245"/>
      <c r="R133" s="245"/>
      <c r="S133" s="245"/>
      <c r="T133" s="245"/>
      <c r="U133" s="246"/>
      <c r="X133" s="125">
        <f t="shared" si="23"/>
        <v>0</v>
      </c>
      <c r="Y133" s="125">
        <f t="shared" si="24"/>
        <v>0</v>
      </c>
      <c r="Z133" s="125">
        <f t="shared" si="25"/>
        <v>0</v>
      </c>
      <c r="AA133" s="125">
        <f t="shared" si="26"/>
        <v>0</v>
      </c>
      <c r="AB133" s="125">
        <f t="shared" si="27"/>
        <v>0</v>
      </c>
      <c r="AC133" s="125">
        <f t="shared" si="28"/>
        <v>0</v>
      </c>
      <c r="AD133" s="125">
        <f t="shared" si="29"/>
        <v>0</v>
      </c>
      <c r="AE133" s="125">
        <f t="shared" si="30"/>
        <v>0</v>
      </c>
      <c r="AF133" s="125">
        <f t="shared" si="31"/>
        <v>0</v>
      </c>
      <c r="AG133" s="125">
        <f t="shared" si="32"/>
        <v>0</v>
      </c>
      <c r="AH133" s="125">
        <f t="shared" si="33"/>
        <v>0</v>
      </c>
      <c r="AI133" s="125">
        <f t="shared" si="34"/>
        <v>0</v>
      </c>
      <c r="AJ133" s="125">
        <f t="shared" si="35"/>
        <v>0</v>
      </c>
      <c r="AK133" s="125">
        <f t="shared" si="36"/>
        <v>0</v>
      </c>
      <c r="AL133" s="125">
        <f t="shared" si="37"/>
        <v>0</v>
      </c>
      <c r="AM133" s="125">
        <f t="shared" si="38"/>
        <v>0</v>
      </c>
    </row>
    <row r="134" spans="1:39" ht="22.5" customHeight="1">
      <c r="A134" s="120"/>
      <c r="B134" s="82" t="str">
        <f>IF(ISBLANK('Baseline Paddock Data'!B136),"",'Baseline Paddock Data'!B136)</f>
        <v/>
      </c>
      <c r="C134" s="83" t="str">
        <f>IF(ISBLANK('Baseline Paddock Data'!C136),"",'Baseline Paddock Data'!C136)</f>
        <v/>
      </c>
      <c r="D134" s="250">
        <f t="shared" si="21"/>
        <v>0</v>
      </c>
      <c r="E134" s="252" t="str">
        <f t="shared" si="22"/>
        <v/>
      </c>
      <c r="F134" s="245"/>
      <c r="G134" s="245"/>
      <c r="H134" s="245"/>
      <c r="I134" s="245"/>
      <c r="J134" s="245"/>
      <c r="K134" s="245"/>
      <c r="L134" s="245"/>
      <c r="M134" s="245"/>
      <c r="N134" s="245"/>
      <c r="O134" s="245"/>
      <c r="P134" s="245"/>
      <c r="Q134" s="245"/>
      <c r="R134" s="245"/>
      <c r="S134" s="245"/>
      <c r="T134" s="245"/>
      <c r="U134" s="246"/>
      <c r="X134" s="125">
        <f t="shared" si="23"/>
        <v>0</v>
      </c>
      <c r="Y134" s="125">
        <f t="shared" si="24"/>
        <v>0</v>
      </c>
      <c r="Z134" s="125">
        <f t="shared" si="25"/>
        <v>0</v>
      </c>
      <c r="AA134" s="125">
        <f t="shared" si="26"/>
        <v>0</v>
      </c>
      <c r="AB134" s="125">
        <f t="shared" si="27"/>
        <v>0</v>
      </c>
      <c r="AC134" s="125">
        <f t="shared" si="28"/>
        <v>0</v>
      </c>
      <c r="AD134" s="125">
        <f t="shared" si="29"/>
        <v>0</v>
      </c>
      <c r="AE134" s="125">
        <f t="shared" si="30"/>
        <v>0</v>
      </c>
      <c r="AF134" s="125">
        <f t="shared" si="31"/>
        <v>0</v>
      </c>
      <c r="AG134" s="125">
        <f t="shared" si="32"/>
        <v>0</v>
      </c>
      <c r="AH134" s="125">
        <f t="shared" si="33"/>
        <v>0</v>
      </c>
      <c r="AI134" s="125">
        <f t="shared" si="34"/>
        <v>0</v>
      </c>
      <c r="AJ134" s="125">
        <f t="shared" si="35"/>
        <v>0</v>
      </c>
      <c r="AK134" s="125">
        <f t="shared" si="36"/>
        <v>0</v>
      </c>
      <c r="AL134" s="125">
        <f t="shared" si="37"/>
        <v>0</v>
      </c>
      <c r="AM134" s="125">
        <f t="shared" si="38"/>
        <v>0</v>
      </c>
    </row>
    <row r="135" spans="1:39" ht="22.5" customHeight="1">
      <c r="A135" s="120"/>
      <c r="B135" s="82" t="str">
        <f>IF(ISBLANK('Baseline Paddock Data'!B137),"",'Baseline Paddock Data'!B137)</f>
        <v/>
      </c>
      <c r="C135" s="83" t="str">
        <f>IF(ISBLANK('Baseline Paddock Data'!C137),"",'Baseline Paddock Data'!C137)</f>
        <v/>
      </c>
      <c r="D135" s="250">
        <f t="shared" si="21"/>
        <v>0</v>
      </c>
      <c r="E135" s="252" t="str">
        <f t="shared" si="22"/>
        <v/>
      </c>
      <c r="F135" s="245"/>
      <c r="G135" s="245"/>
      <c r="H135" s="245"/>
      <c r="I135" s="245"/>
      <c r="J135" s="245"/>
      <c r="K135" s="245"/>
      <c r="L135" s="245"/>
      <c r="M135" s="245"/>
      <c r="N135" s="245"/>
      <c r="O135" s="245"/>
      <c r="P135" s="245"/>
      <c r="Q135" s="245"/>
      <c r="R135" s="245"/>
      <c r="S135" s="245"/>
      <c r="T135" s="245"/>
      <c r="U135" s="246"/>
      <c r="X135" s="125">
        <f t="shared" si="23"/>
        <v>0</v>
      </c>
      <c r="Y135" s="125">
        <f t="shared" si="24"/>
        <v>0</v>
      </c>
      <c r="Z135" s="125">
        <f t="shared" si="25"/>
        <v>0</v>
      </c>
      <c r="AA135" s="125">
        <f t="shared" si="26"/>
        <v>0</v>
      </c>
      <c r="AB135" s="125">
        <f t="shared" si="27"/>
        <v>0</v>
      </c>
      <c r="AC135" s="125">
        <f t="shared" si="28"/>
        <v>0</v>
      </c>
      <c r="AD135" s="125">
        <f t="shared" si="29"/>
        <v>0</v>
      </c>
      <c r="AE135" s="125">
        <f t="shared" si="30"/>
        <v>0</v>
      </c>
      <c r="AF135" s="125">
        <f t="shared" si="31"/>
        <v>0</v>
      </c>
      <c r="AG135" s="125">
        <f t="shared" si="32"/>
        <v>0</v>
      </c>
      <c r="AH135" s="125">
        <f t="shared" si="33"/>
        <v>0</v>
      </c>
      <c r="AI135" s="125">
        <f t="shared" si="34"/>
        <v>0</v>
      </c>
      <c r="AJ135" s="125">
        <f t="shared" si="35"/>
        <v>0</v>
      </c>
      <c r="AK135" s="125">
        <f t="shared" si="36"/>
        <v>0</v>
      </c>
      <c r="AL135" s="125">
        <f t="shared" si="37"/>
        <v>0</v>
      </c>
      <c r="AM135" s="125">
        <f t="shared" si="38"/>
        <v>0</v>
      </c>
    </row>
    <row r="136" spans="1:39" ht="22.5" customHeight="1">
      <c r="A136" s="120"/>
      <c r="B136" s="82" t="str">
        <f>IF(ISBLANK('Baseline Paddock Data'!B138),"",'Baseline Paddock Data'!B138)</f>
        <v/>
      </c>
      <c r="C136" s="83" t="str">
        <f>IF(ISBLANK('Baseline Paddock Data'!C138),"",'Baseline Paddock Data'!C138)</f>
        <v/>
      </c>
      <c r="D136" s="250">
        <f t="shared" si="21"/>
        <v>0</v>
      </c>
      <c r="E136" s="252" t="str">
        <f t="shared" si="22"/>
        <v/>
      </c>
      <c r="F136" s="245"/>
      <c r="G136" s="245"/>
      <c r="H136" s="245"/>
      <c r="I136" s="245"/>
      <c r="J136" s="245"/>
      <c r="K136" s="245"/>
      <c r="L136" s="245"/>
      <c r="M136" s="245"/>
      <c r="N136" s="245"/>
      <c r="O136" s="245"/>
      <c r="P136" s="245"/>
      <c r="Q136" s="245"/>
      <c r="R136" s="245"/>
      <c r="S136" s="245"/>
      <c r="T136" s="245"/>
      <c r="U136" s="246"/>
      <c r="X136" s="125">
        <f t="shared" si="23"/>
        <v>0</v>
      </c>
      <c r="Y136" s="125">
        <f t="shared" si="24"/>
        <v>0</v>
      </c>
      <c r="Z136" s="125">
        <f t="shared" si="25"/>
        <v>0</v>
      </c>
      <c r="AA136" s="125">
        <f t="shared" si="26"/>
        <v>0</v>
      </c>
      <c r="AB136" s="125">
        <f t="shared" si="27"/>
        <v>0</v>
      </c>
      <c r="AC136" s="125">
        <f t="shared" si="28"/>
        <v>0</v>
      </c>
      <c r="AD136" s="125">
        <f t="shared" si="29"/>
        <v>0</v>
      </c>
      <c r="AE136" s="125">
        <f t="shared" si="30"/>
        <v>0</v>
      </c>
      <c r="AF136" s="125">
        <f t="shared" si="31"/>
        <v>0</v>
      </c>
      <c r="AG136" s="125">
        <f t="shared" si="32"/>
        <v>0</v>
      </c>
      <c r="AH136" s="125">
        <f t="shared" si="33"/>
        <v>0</v>
      </c>
      <c r="AI136" s="125">
        <f t="shared" si="34"/>
        <v>0</v>
      </c>
      <c r="AJ136" s="125">
        <f t="shared" si="35"/>
        <v>0</v>
      </c>
      <c r="AK136" s="125">
        <f t="shared" si="36"/>
        <v>0</v>
      </c>
      <c r="AL136" s="125">
        <f t="shared" si="37"/>
        <v>0</v>
      </c>
      <c r="AM136" s="125">
        <f t="shared" si="38"/>
        <v>0</v>
      </c>
    </row>
    <row r="137" spans="1:39" ht="22.5" customHeight="1">
      <c r="A137" s="120"/>
      <c r="B137" s="82" t="str">
        <f>IF(ISBLANK('Baseline Paddock Data'!B139),"",'Baseline Paddock Data'!B139)</f>
        <v/>
      </c>
      <c r="C137" s="83" t="str">
        <f>IF(ISBLANK('Baseline Paddock Data'!C139),"",'Baseline Paddock Data'!C139)</f>
        <v/>
      </c>
      <c r="D137" s="250">
        <f t="shared" ref="D137:D200" si="39">IFERROR(SUM(X137:AM137),"")</f>
        <v>0</v>
      </c>
      <c r="E137" s="252" t="str">
        <f t="shared" ref="E137:E200" si="40">IFERROR(D137/(SUM(F137:U137)),"")</f>
        <v/>
      </c>
      <c r="F137" s="245"/>
      <c r="G137" s="245"/>
      <c r="H137" s="245"/>
      <c r="I137" s="245"/>
      <c r="J137" s="245"/>
      <c r="K137" s="245"/>
      <c r="L137" s="245"/>
      <c r="M137" s="245"/>
      <c r="N137" s="245"/>
      <c r="O137" s="245"/>
      <c r="P137" s="245"/>
      <c r="Q137" s="245"/>
      <c r="R137" s="245"/>
      <c r="S137" s="245"/>
      <c r="T137" s="245"/>
      <c r="U137" s="246"/>
      <c r="X137" s="125">
        <f t="shared" ref="X137:X200" si="41">IF(F137="",0,F137*X$7)</f>
        <v>0</v>
      </c>
      <c r="Y137" s="125">
        <f t="shared" ref="Y137:Y200" si="42">IF(G137="",0,G137*Y$7)</f>
        <v>0</v>
      </c>
      <c r="Z137" s="125">
        <f t="shared" ref="Z137:Z200" si="43">IF(H137="",0,H137*Z$7)</f>
        <v>0</v>
      </c>
      <c r="AA137" s="125">
        <f t="shared" ref="AA137:AA200" si="44">IF(I137="",0,I137*AA$7)</f>
        <v>0</v>
      </c>
      <c r="AB137" s="125">
        <f t="shared" ref="AB137:AB200" si="45">IF(J137="",0,J137*AB$7)</f>
        <v>0</v>
      </c>
      <c r="AC137" s="125">
        <f t="shared" ref="AC137:AC200" si="46">IF(K137="",0,K137*AC$7)</f>
        <v>0</v>
      </c>
      <c r="AD137" s="125">
        <f t="shared" ref="AD137:AD200" si="47">IF(L137="",0,L137*AD$7)</f>
        <v>0</v>
      </c>
      <c r="AE137" s="125">
        <f t="shared" ref="AE137:AE200" si="48">IF(M137="",0,M137*AE$7)</f>
        <v>0</v>
      </c>
      <c r="AF137" s="125">
        <f t="shared" ref="AF137:AF200" si="49">IF(N137="",0,N137*AF$7)</f>
        <v>0</v>
      </c>
      <c r="AG137" s="125">
        <f t="shared" ref="AG137:AG200" si="50">IF(O137="",0,O137*AG$7)</f>
        <v>0</v>
      </c>
      <c r="AH137" s="125">
        <f t="shared" ref="AH137:AH200" si="51">IF(P137="",0,P137*AH$7)</f>
        <v>0</v>
      </c>
      <c r="AI137" s="125">
        <f t="shared" ref="AI137:AI200" si="52">IF(Q137="",0,Q137*AI$7)</f>
        <v>0</v>
      </c>
      <c r="AJ137" s="125">
        <f t="shared" ref="AJ137:AJ200" si="53">IF(R137="",0,R137*AJ$7)</f>
        <v>0</v>
      </c>
      <c r="AK137" s="125">
        <f t="shared" ref="AK137:AK200" si="54">IF(S137="",0,S137*AK$7)</f>
        <v>0</v>
      </c>
      <c r="AL137" s="125">
        <f t="shared" ref="AL137:AL200" si="55">IF(T137="",0,T137*AL$7)</f>
        <v>0</v>
      </c>
      <c r="AM137" s="125">
        <f t="shared" ref="AM137:AM200" si="56">IF(U137="",0,U137*AM$7)</f>
        <v>0</v>
      </c>
    </row>
    <row r="138" spans="1:39" ht="22.5" customHeight="1">
      <c r="A138" s="120"/>
      <c r="B138" s="82" t="str">
        <f>IF(ISBLANK('Baseline Paddock Data'!B140),"",'Baseline Paddock Data'!B140)</f>
        <v/>
      </c>
      <c r="C138" s="83" t="str">
        <f>IF(ISBLANK('Baseline Paddock Data'!C140),"",'Baseline Paddock Data'!C140)</f>
        <v/>
      </c>
      <c r="D138" s="250">
        <f t="shared" si="39"/>
        <v>0</v>
      </c>
      <c r="E138" s="252" t="str">
        <f t="shared" si="40"/>
        <v/>
      </c>
      <c r="F138" s="245"/>
      <c r="G138" s="245"/>
      <c r="H138" s="245"/>
      <c r="I138" s="245"/>
      <c r="J138" s="245"/>
      <c r="K138" s="245"/>
      <c r="L138" s="245"/>
      <c r="M138" s="245"/>
      <c r="N138" s="245"/>
      <c r="O138" s="245"/>
      <c r="P138" s="245"/>
      <c r="Q138" s="245"/>
      <c r="R138" s="245"/>
      <c r="S138" s="245"/>
      <c r="T138" s="245"/>
      <c r="U138" s="246"/>
      <c r="X138" s="125">
        <f t="shared" si="41"/>
        <v>0</v>
      </c>
      <c r="Y138" s="125">
        <f t="shared" si="42"/>
        <v>0</v>
      </c>
      <c r="Z138" s="125">
        <f t="shared" si="43"/>
        <v>0</v>
      </c>
      <c r="AA138" s="125">
        <f t="shared" si="44"/>
        <v>0</v>
      </c>
      <c r="AB138" s="125">
        <f t="shared" si="45"/>
        <v>0</v>
      </c>
      <c r="AC138" s="125">
        <f t="shared" si="46"/>
        <v>0</v>
      </c>
      <c r="AD138" s="125">
        <f t="shared" si="47"/>
        <v>0</v>
      </c>
      <c r="AE138" s="125">
        <f t="shared" si="48"/>
        <v>0</v>
      </c>
      <c r="AF138" s="125">
        <f t="shared" si="49"/>
        <v>0</v>
      </c>
      <c r="AG138" s="125">
        <f t="shared" si="50"/>
        <v>0</v>
      </c>
      <c r="AH138" s="125">
        <f t="shared" si="51"/>
        <v>0</v>
      </c>
      <c r="AI138" s="125">
        <f t="shared" si="52"/>
        <v>0</v>
      </c>
      <c r="AJ138" s="125">
        <f t="shared" si="53"/>
        <v>0</v>
      </c>
      <c r="AK138" s="125">
        <f t="shared" si="54"/>
        <v>0</v>
      </c>
      <c r="AL138" s="125">
        <f t="shared" si="55"/>
        <v>0</v>
      </c>
      <c r="AM138" s="125">
        <f t="shared" si="56"/>
        <v>0</v>
      </c>
    </row>
    <row r="139" spans="1:39" ht="22.5" customHeight="1">
      <c r="A139" s="120"/>
      <c r="B139" s="82" t="str">
        <f>IF(ISBLANK('Baseline Paddock Data'!B141),"",'Baseline Paddock Data'!B141)</f>
        <v/>
      </c>
      <c r="C139" s="83" t="str">
        <f>IF(ISBLANK('Baseline Paddock Data'!C141),"",'Baseline Paddock Data'!C141)</f>
        <v/>
      </c>
      <c r="D139" s="250">
        <f t="shared" si="39"/>
        <v>0</v>
      </c>
      <c r="E139" s="252" t="str">
        <f t="shared" si="40"/>
        <v/>
      </c>
      <c r="F139" s="245"/>
      <c r="G139" s="245"/>
      <c r="H139" s="245"/>
      <c r="I139" s="245"/>
      <c r="J139" s="245"/>
      <c r="K139" s="245"/>
      <c r="L139" s="245"/>
      <c r="M139" s="245"/>
      <c r="N139" s="245"/>
      <c r="O139" s="245"/>
      <c r="P139" s="245"/>
      <c r="Q139" s="245"/>
      <c r="R139" s="245"/>
      <c r="S139" s="245"/>
      <c r="T139" s="245"/>
      <c r="U139" s="246"/>
      <c r="X139" s="125">
        <f t="shared" si="41"/>
        <v>0</v>
      </c>
      <c r="Y139" s="125">
        <f t="shared" si="42"/>
        <v>0</v>
      </c>
      <c r="Z139" s="125">
        <f t="shared" si="43"/>
        <v>0</v>
      </c>
      <c r="AA139" s="125">
        <f t="shared" si="44"/>
        <v>0</v>
      </c>
      <c r="AB139" s="125">
        <f t="shared" si="45"/>
        <v>0</v>
      </c>
      <c r="AC139" s="125">
        <f t="shared" si="46"/>
        <v>0</v>
      </c>
      <c r="AD139" s="125">
        <f t="shared" si="47"/>
        <v>0</v>
      </c>
      <c r="AE139" s="125">
        <f t="shared" si="48"/>
        <v>0</v>
      </c>
      <c r="AF139" s="125">
        <f t="shared" si="49"/>
        <v>0</v>
      </c>
      <c r="AG139" s="125">
        <f t="shared" si="50"/>
        <v>0</v>
      </c>
      <c r="AH139" s="125">
        <f t="shared" si="51"/>
        <v>0</v>
      </c>
      <c r="AI139" s="125">
        <f t="shared" si="52"/>
        <v>0</v>
      </c>
      <c r="AJ139" s="125">
        <f t="shared" si="53"/>
        <v>0</v>
      </c>
      <c r="AK139" s="125">
        <f t="shared" si="54"/>
        <v>0</v>
      </c>
      <c r="AL139" s="125">
        <f t="shared" si="55"/>
        <v>0</v>
      </c>
      <c r="AM139" s="125">
        <f t="shared" si="56"/>
        <v>0</v>
      </c>
    </row>
    <row r="140" spans="1:39" ht="22.5" customHeight="1">
      <c r="A140" s="120"/>
      <c r="B140" s="82" t="str">
        <f>IF(ISBLANK('Baseline Paddock Data'!B142),"",'Baseline Paddock Data'!B142)</f>
        <v/>
      </c>
      <c r="C140" s="83" t="str">
        <f>IF(ISBLANK('Baseline Paddock Data'!C142),"",'Baseline Paddock Data'!C142)</f>
        <v/>
      </c>
      <c r="D140" s="250">
        <f t="shared" si="39"/>
        <v>0</v>
      </c>
      <c r="E140" s="252" t="str">
        <f t="shared" si="40"/>
        <v/>
      </c>
      <c r="F140" s="245"/>
      <c r="G140" s="245"/>
      <c r="H140" s="245"/>
      <c r="I140" s="245"/>
      <c r="J140" s="245"/>
      <c r="K140" s="245"/>
      <c r="L140" s="245"/>
      <c r="M140" s="245"/>
      <c r="N140" s="245"/>
      <c r="O140" s="245"/>
      <c r="P140" s="245"/>
      <c r="Q140" s="245"/>
      <c r="R140" s="245"/>
      <c r="S140" s="245"/>
      <c r="T140" s="245"/>
      <c r="U140" s="246"/>
      <c r="X140" s="125">
        <f t="shared" si="41"/>
        <v>0</v>
      </c>
      <c r="Y140" s="125">
        <f t="shared" si="42"/>
        <v>0</v>
      </c>
      <c r="Z140" s="125">
        <f t="shared" si="43"/>
        <v>0</v>
      </c>
      <c r="AA140" s="125">
        <f t="shared" si="44"/>
        <v>0</v>
      </c>
      <c r="AB140" s="125">
        <f t="shared" si="45"/>
        <v>0</v>
      </c>
      <c r="AC140" s="125">
        <f t="shared" si="46"/>
        <v>0</v>
      </c>
      <c r="AD140" s="125">
        <f t="shared" si="47"/>
        <v>0</v>
      </c>
      <c r="AE140" s="125">
        <f t="shared" si="48"/>
        <v>0</v>
      </c>
      <c r="AF140" s="125">
        <f t="shared" si="49"/>
        <v>0</v>
      </c>
      <c r="AG140" s="125">
        <f t="shared" si="50"/>
        <v>0</v>
      </c>
      <c r="AH140" s="125">
        <f t="shared" si="51"/>
        <v>0</v>
      </c>
      <c r="AI140" s="125">
        <f t="shared" si="52"/>
        <v>0</v>
      </c>
      <c r="AJ140" s="125">
        <f t="shared" si="53"/>
        <v>0</v>
      </c>
      <c r="AK140" s="125">
        <f t="shared" si="54"/>
        <v>0</v>
      </c>
      <c r="AL140" s="125">
        <f t="shared" si="55"/>
        <v>0</v>
      </c>
      <c r="AM140" s="125">
        <f t="shared" si="56"/>
        <v>0</v>
      </c>
    </row>
    <row r="141" spans="1:39" ht="22.5" customHeight="1">
      <c r="A141" s="120"/>
      <c r="B141" s="82" t="str">
        <f>IF(ISBLANK('Baseline Paddock Data'!B143),"",'Baseline Paddock Data'!B143)</f>
        <v/>
      </c>
      <c r="C141" s="83" t="str">
        <f>IF(ISBLANK('Baseline Paddock Data'!C143),"",'Baseline Paddock Data'!C143)</f>
        <v/>
      </c>
      <c r="D141" s="250">
        <f t="shared" si="39"/>
        <v>0</v>
      </c>
      <c r="E141" s="252" t="str">
        <f t="shared" si="40"/>
        <v/>
      </c>
      <c r="F141" s="245"/>
      <c r="G141" s="245"/>
      <c r="H141" s="245"/>
      <c r="I141" s="245"/>
      <c r="J141" s="245"/>
      <c r="K141" s="245"/>
      <c r="L141" s="245"/>
      <c r="M141" s="245"/>
      <c r="N141" s="245"/>
      <c r="O141" s="245"/>
      <c r="P141" s="245"/>
      <c r="Q141" s="245"/>
      <c r="R141" s="245"/>
      <c r="S141" s="245"/>
      <c r="T141" s="245"/>
      <c r="U141" s="246"/>
      <c r="X141" s="125">
        <f t="shared" si="41"/>
        <v>0</v>
      </c>
      <c r="Y141" s="125">
        <f t="shared" si="42"/>
        <v>0</v>
      </c>
      <c r="Z141" s="125">
        <f t="shared" si="43"/>
        <v>0</v>
      </c>
      <c r="AA141" s="125">
        <f t="shared" si="44"/>
        <v>0</v>
      </c>
      <c r="AB141" s="125">
        <f t="shared" si="45"/>
        <v>0</v>
      </c>
      <c r="AC141" s="125">
        <f t="shared" si="46"/>
        <v>0</v>
      </c>
      <c r="AD141" s="125">
        <f t="shared" si="47"/>
        <v>0</v>
      </c>
      <c r="AE141" s="125">
        <f t="shared" si="48"/>
        <v>0</v>
      </c>
      <c r="AF141" s="125">
        <f t="shared" si="49"/>
        <v>0</v>
      </c>
      <c r="AG141" s="125">
        <f t="shared" si="50"/>
        <v>0</v>
      </c>
      <c r="AH141" s="125">
        <f t="shared" si="51"/>
        <v>0</v>
      </c>
      <c r="AI141" s="125">
        <f t="shared" si="52"/>
        <v>0</v>
      </c>
      <c r="AJ141" s="125">
        <f t="shared" si="53"/>
        <v>0</v>
      </c>
      <c r="AK141" s="125">
        <f t="shared" si="54"/>
        <v>0</v>
      </c>
      <c r="AL141" s="125">
        <f t="shared" si="55"/>
        <v>0</v>
      </c>
      <c r="AM141" s="125">
        <f t="shared" si="56"/>
        <v>0</v>
      </c>
    </row>
    <row r="142" spans="1:39" ht="22.5" customHeight="1">
      <c r="A142" s="120"/>
      <c r="B142" s="82" t="str">
        <f>IF(ISBLANK('Baseline Paddock Data'!B144),"",'Baseline Paddock Data'!B144)</f>
        <v/>
      </c>
      <c r="C142" s="83" t="str">
        <f>IF(ISBLANK('Baseline Paddock Data'!C144),"",'Baseline Paddock Data'!C144)</f>
        <v/>
      </c>
      <c r="D142" s="250">
        <f t="shared" si="39"/>
        <v>0</v>
      </c>
      <c r="E142" s="252" t="str">
        <f t="shared" si="40"/>
        <v/>
      </c>
      <c r="F142" s="245"/>
      <c r="G142" s="245"/>
      <c r="H142" s="245"/>
      <c r="I142" s="245"/>
      <c r="J142" s="245"/>
      <c r="K142" s="245"/>
      <c r="L142" s="245"/>
      <c r="M142" s="245"/>
      <c r="N142" s="245"/>
      <c r="O142" s="245"/>
      <c r="P142" s="245"/>
      <c r="Q142" s="245"/>
      <c r="R142" s="245"/>
      <c r="S142" s="245"/>
      <c r="T142" s="245"/>
      <c r="U142" s="246"/>
      <c r="X142" s="125">
        <f t="shared" si="41"/>
        <v>0</v>
      </c>
      <c r="Y142" s="125">
        <f t="shared" si="42"/>
        <v>0</v>
      </c>
      <c r="Z142" s="125">
        <f t="shared" si="43"/>
        <v>0</v>
      </c>
      <c r="AA142" s="125">
        <f t="shared" si="44"/>
        <v>0</v>
      </c>
      <c r="AB142" s="125">
        <f t="shared" si="45"/>
        <v>0</v>
      </c>
      <c r="AC142" s="125">
        <f t="shared" si="46"/>
        <v>0</v>
      </c>
      <c r="AD142" s="125">
        <f t="shared" si="47"/>
        <v>0</v>
      </c>
      <c r="AE142" s="125">
        <f t="shared" si="48"/>
        <v>0</v>
      </c>
      <c r="AF142" s="125">
        <f t="shared" si="49"/>
        <v>0</v>
      </c>
      <c r="AG142" s="125">
        <f t="shared" si="50"/>
        <v>0</v>
      </c>
      <c r="AH142" s="125">
        <f t="shared" si="51"/>
        <v>0</v>
      </c>
      <c r="AI142" s="125">
        <f t="shared" si="52"/>
        <v>0</v>
      </c>
      <c r="AJ142" s="125">
        <f t="shared" si="53"/>
        <v>0</v>
      </c>
      <c r="AK142" s="125">
        <f t="shared" si="54"/>
        <v>0</v>
      </c>
      <c r="AL142" s="125">
        <f t="shared" si="55"/>
        <v>0</v>
      </c>
      <c r="AM142" s="125">
        <f t="shared" si="56"/>
        <v>0</v>
      </c>
    </row>
    <row r="143" spans="1:39" ht="22.5" customHeight="1">
      <c r="A143" s="120"/>
      <c r="B143" s="82" t="str">
        <f>IF(ISBLANK('Baseline Paddock Data'!B145),"",'Baseline Paddock Data'!B145)</f>
        <v/>
      </c>
      <c r="C143" s="83" t="str">
        <f>IF(ISBLANK('Baseline Paddock Data'!C145),"",'Baseline Paddock Data'!C145)</f>
        <v/>
      </c>
      <c r="D143" s="250">
        <f t="shared" si="39"/>
        <v>0</v>
      </c>
      <c r="E143" s="252" t="str">
        <f t="shared" si="40"/>
        <v/>
      </c>
      <c r="F143" s="245"/>
      <c r="G143" s="245"/>
      <c r="H143" s="245"/>
      <c r="I143" s="245"/>
      <c r="J143" s="245"/>
      <c r="K143" s="245"/>
      <c r="L143" s="245"/>
      <c r="M143" s="245"/>
      <c r="N143" s="245"/>
      <c r="O143" s="245"/>
      <c r="P143" s="245"/>
      <c r="Q143" s="245"/>
      <c r="R143" s="245"/>
      <c r="S143" s="245"/>
      <c r="T143" s="245"/>
      <c r="U143" s="246"/>
      <c r="X143" s="125">
        <f t="shared" si="41"/>
        <v>0</v>
      </c>
      <c r="Y143" s="125">
        <f t="shared" si="42"/>
        <v>0</v>
      </c>
      <c r="Z143" s="125">
        <f t="shared" si="43"/>
        <v>0</v>
      </c>
      <c r="AA143" s="125">
        <f t="shared" si="44"/>
        <v>0</v>
      </c>
      <c r="AB143" s="125">
        <f t="shared" si="45"/>
        <v>0</v>
      </c>
      <c r="AC143" s="125">
        <f t="shared" si="46"/>
        <v>0</v>
      </c>
      <c r="AD143" s="125">
        <f t="shared" si="47"/>
        <v>0</v>
      </c>
      <c r="AE143" s="125">
        <f t="shared" si="48"/>
        <v>0</v>
      </c>
      <c r="AF143" s="125">
        <f t="shared" si="49"/>
        <v>0</v>
      </c>
      <c r="AG143" s="125">
        <f t="shared" si="50"/>
        <v>0</v>
      </c>
      <c r="AH143" s="125">
        <f t="shared" si="51"/>
        <v>0</v>
      </c>
      <c r="AI143" s="125">
        <f t="shared" si="52"/>
        <v>0</v>
      </c>
      <c r="AJ143" s="125">
        <f t="shared" si="53"/>
        <v>0</v>
      </c>
      <c r="AK143" s="125">
        <f t="shared" si="54"/>
        <v>0</v>
      </c>
      <c r="AL143" s="125">
        <f t="shared" si="55"/>
        <v>0</v>
      </c>
      <c r="AM143" s="125">
        <f t="shared" si="56"/>
        <v>0</v>
      </c>
    </row>
    <row r="144" spans="1:39" ht="22.5" customHeight="1">
      <c r="A144" s="120"/>
      <c r="B144" s="82" t="str">
        <f>IF(ISBLANK('Baseline Paddock Data'!B146),"",'Baseline Paddock Data'!B146)</f>
        <v/>
      </c>
      <c r="C144" s="83" t="str">
        <f>IF(ISBLANK('Baseline Paddock Data'!C146),"",'Baseline Paddock Data'!C146)</f>
        <v/>
      </c>
      <c r="D144" s="250">
        <f t="shared" si="39"/>
        <v>0</v>
      </c>
      <c r="E144" s="252" t="str">
        <f t="shared" si="40"/>
        <v/>
      </c>
      <c r="F144" s="245"/>
      <c r="G144" s="245"/>
      <c r="H144" s="245"/>
      <c r="I144" s="245"/>
      <c r="J144" s="245"/>
      <c r="K144" s="245"/>
      <c r="L144" s="245"/>
      <c r="M144" s="245"/>
      <c r="N144" s="245"/>
      <c r="O144" s="245"/>
      <c r="P144" s="245"/>
      <c r="Q144" s="245"/>
      <c r="R144" s="245"/>
      <c r="S144" s="245"/>
      <c r="T144" s="245"/>
      <c r="U144" s="246"/>
      <c r="X144" s="125">
        <f t="shared" si="41"/>
        <v>0</v>
      </c>
      <c r="Y144" s="125">
        <f t="shared" si="42"/>
        <v>0</v>
      </c>
      <c r="Z144" s="125">
        <f t="shared" si="43"/>
        <v>0</v>
      </c>
      <c r="AA144" s="125">
        <f t="shared" si="44"/>
        <v>0</v>
      </c>
      <c r="AB144" s="125">
        <f t="shared" si="45"/>
        <v>0</v>
      </c>
      <c r="AC144" s="125">
        <f t="shared" si="46"/>
        <v>0</v>
      </c>
      <c r="AD144" s="125">
        <f t="shared" si="47"/>
        <v>0</v>
      </c>
      <c r="AE144" s="125">
        <f t="shared" si="48"/>
        <v>0</v>
      </c>
      <c r="AF144" s="125">
        <f t="shared" si="49"/>
        <v>0</v>
      </c>
      <c r="AG144" s="125">
        <f t="shared" si="50"/>
        <v>0</v>
      </c>
      <c r="AH144" s="125">
        <f t="shared" si="51"/>
        <v>0</v>
      </c>
      <c r="AI144" s="125">
        <f t="shared" si="52"/>
        <v>0</v>
      </c>
      <c r="AJ144" s="125">
        <f t="shared" si="53"/>
        <v>0</v>
      </c>
      <c r="AK144" s="125">
        <f t="shared" si="54"/>
        <v>0</v>
      </c>
      <c r="AL144" s="125">
        <f t="shared" si="55"/>
        <v>0</v>
      </c>
      <c r="AM144" s="125">
        <f t="shared" si="56"/>
        <v>0</v>
      </c>
    </row>
    <row r="145" spans="1:39" ht="22.5" customHeight="1">
      <c r="A145" s="120"/>
      <c r="B145" s="82" t="str">
        <f>IF(ISBLANK('Baseline Paddock Data'!B147),"",'Baseline Paddock Data'!B147)</f>
        <v/>
      </c>
      <c r="C145" s="83" t="str">
        <f>IF(ISBLANK('Baseline Paddock Data'!C147),"",'Baseline Paddock Data'!C147)</f>
        <v/>
      </c>
      <c r="D145" s="250">
        <f t="shared" si="39"/>
        <v>0</v>
      </c>
      <c r="E145" s="252" t="str">
        <f t="shared" si="40"/>
        <v/>
      </c>
      <c r="F145" s="245"/>
      <c r="G145" s="245"/>
      <c r="H145" s="245"/>
      <c r="I145" s="245"/>
      <c r="J145" s="245"/>
      <c r="K145" s="245"/>
      <c r="L145" s="245"/>
      <c r="M145" s="245"/>
      <c r="N145" s="245"/>
      <c r="O145" s="245"/>
      <c r="P145" s="245"/>
      <c r="Q145" s="245"/>
      <c r="R145" s="245"/>
      <c r="S145" s="245"/>
      <c r="T145" s="245"/>
      <c r="U145" s="246"/>
      <c r="X145" s="125">
        <f t="shared" si="41"/>
        <v>0</v>
      </c>
      <c r="Y145" s="125">
        <f t="shared" si="42"/>
        <v>0</v>
      </c>
      <c r="Z145" s="125">
        <f t="shared" si="43"/>
        <v>0</v>
      </c>
      <c r="AA145" s="125">
        <f t="shared" si="44"/>
        <v>0</v>
      </c>
      <c r="AB145" s="125">
        <f t="shared" si="45"/>
        <v>0</v>
      </c>
      <c r="AC145" s="125">
        <f t="shared" si="46"/>
        <v>0</v>
      </c>
      <c r="AD145" s="125">
        <f t="shared" si="47"/>
        <v>0</v>
      </c>
      <c r="AE145" s="125">
        <f t="shared" si="48"/>
        <v>0</v>
      </c>
      <c r="AF145" s="125">
        <f t="shared" si="49"/>
        <v>0</v>
      </c>
      <c r="AG145" s="125">
        <f t="shared" si="50"/>
        <v>0</v>
      </c>
      <c r="AH145" s="125">
        <f t="shared" si="51"/>
        <v>0</v>
      </c>
      <c r="AI145" s="125">
        <f t="shared" si="52"/>
        <v>0</v>
      </c>
      <c r="AJ145" s="125">
        <f t="shared" si="53"/>
        <v>0</v>
      </c>
      <c r="AK145" s="125">
        <f t="shared" si="54"/>
        <v>0</v>
      </c>
      <c r="AL145" s="125">
        <f t="shared" si="55"/>
        <v>0</v>
      </c>
      <c r="AM145" s="125">
        <f t="shared" si="56"/>
        <v>0</v>
      </c>
    </row>
    <row r="146" spans="1:39" ht="22.5" customHeight="1">
      <c r="A146" s="120"/>
      <c r="B146" s="82" t="str">
        <f>IF(ISBLANK('Baseline Paddock Data'!B148),"",'Baseline Paddock Data'!B148)</f>
        <v/>
      </c>
      <c r="C146" s="83" t="str">
        <f>IF(ISBLANK('Baseline Paddock Data'!C148),"",'Baseline Paddock Data'!C148)</f>
        <v/>
      </c>
      <c r="D146" s="250">
        <f t="shared" si="39"/>
        <v>0</v>
      </c>
      <c r="E146" s="252" t="str">
        <f t="shared" si="40"/>
        <v/>
      </c>
      <c r="F146" s="245"/>
      <c r="G146" s="245"/>
      <c r="H146" s="245"/>
      <c r="I146" s="245"/>
      <c r="J146" s="245"/>
      <c r="K146" s="245"/>
      <c r="L146" s="245"/>
      <c r="M146" s="245"/>
      <c r="N146" s="245"/>
      <c r="O146" s="245"/>
      <c r="P146" s="245"/>
      <c r="Q146" s="245"/>
      <c r="R146" s="245"/>
      <c r="S146" s="245"/>
      <c r="T146" s="245"/>
      <c r="U146" s="246"/>
      <c r="X146" s="125">
        <f t="shared" si="41"/>
        <v>0</v>
      </c>
      <c r="Y146" s="125">
        <f t="shared" si="42"/>
        <v>0</v>
      </c>
      <c r="Z146" s="125">
        <f t="shared" si="43"/>
        <v>0</v>
      </c>
      <c r="AA146" s="125">
        <f t="shared" si="44"/>
        <v>0</v>
      </c>
      <c r="AB146" s="125">
        <f t="shared" si="45"/>
        <v>0</v>
      </c>
      <c r="AC146" s="125">
        <f t="shared" si="46"/>
        <v>0</v>
      </c>
      <c r="AD146" s="125">
        <f t="shared" si="47"/>
        <v>0</v>
      </c>
      <c r="AE146" s="125">
        <f t="shared" si="48"/>
        <v>0</v>
      </c>
      <c r="AF146" s="125">
        <f t="shared" si="49"/>
        <v>0</v>
      </c>
      <c r="AG146" s="125">
        <f t="shared" si="50"/>
        <v>0</v>
      </c>
      <c r="AH146" s="125">
        <f t="shared" si="51"/>
        <v>0</v>
      </c>
      <c r="AI146" s="125">
        <f t="shared" si="52"/>
        <v>0</v>
      </c>
      <c r="AJ146" s="125">
        <f t="shared" si="53"/>
        <v>0</v>
      </c>
      <c r="AK146" s="125">
        <f t="shared" si="54"/>
        <v>0</v>
      </c>
      <c r="AL146" s="125">
        <f t="shared" si="55"/>
        <v>0</v>
      </c>
      <c r="AM146" s="125">
        <f t="shared" si="56"/>
        <v>0</v>
      </c>
    </row>
    <row r="147" spans="1:39" ht="22.5" customHeight="1">
      <c r="A147" s="120"/>
      <c r="B147" s="82" t="str">
        <f>IF(ISBLANK('Baseline Paddock Data'!B149),"",'Baseline Paddock Data'!B149)</f>
        <v/>
      </c>
      <c r="C147" s="83" t="str">
        <f>IF(ISBLANK('Baseline Paddock Data'!C149),"",'Baseline Paddock Data'!C149)</f>
        <v/>
      </c>
      <c r="D147" s="250">
        <f t="shared" si="39"/>
        <v>0</v>
      </c>
      <c r="E147" s="252" t="str">
        <f t="shared" si="40"/>
        <v/>
      </c>
      <c r="F147" s="245"/>
      <c r="G147" s="245"/>
      <c r="H147" s="245"/>
      <c r="I147" s="245"/>
      <c r="J147" s="245"/>
      <c r="K147" s="245"/>
      <c r="L147" s="245"/>
      <c r="M147" s="245"/>
      <c r="N147" s="245"/>
      <c r="O147" s="245"/>
      <c r="P147" s="245"/>
      <c r="Q147" s="245"/>
      <c r="R147" s="245"/>
      <c r="S147" s="245"/>
      <c r="T147" s="245"/>
      <c r="U147" s="246"/>
      <c r="X147" s="125">
        <f t="shared" si="41"/>
        <v>0</v>
      </c>
      <c r="Y147" s="125">
        <f t="shared" si="42"/>
        <v>0</v>
      </c>
      <c r="Z147" s="125">
        <f t="shared" si="43"/>
        <v>0</v>
      </c>
      <c r="AA147" s="125">
        <f t="shared" si="44"/>
        <v>0</v>
      </c>
      <c r="AB147" s="125">
        <f t="shared" si="45"/>
        <v>0</v>
      </c>
      <c r="AC147" s="125">
        <f t="shared" si="46"/>
        <v>0</v>
      </c>
      <c r="AD147" s="125">
        <f t="shared" si="47"/>
        <v>0</v>
      </c>
      <c r="AE147" s="125">
        <f t="shared" si="48"/>
        <v>0</v>
      </c>
      <c r="AF147" s="125">
        <f t="shared" si="49"/>
        <v>0</v>
      </c>
      <c r="AG147" s="125">
        <f t="shared" si="50"/>
        <v>0</v>
      </c>
      <c r="AH147" s="125">
        <f t="shared" si="51"/>
        <v>0</v>
      </c>
      <c r="AI147" s="125">
        <f t="shared" si="52"/>
        <v>0</v>
      </c>
      <c r="AJ147" s="125">
        <f t="shared" si="53"/>
        <v>0</v>
      </c>
      <c r="AK147" s="125">
        <f t="shared" si="54"/>
        <v>0</v>
      </c>
      <c r="AL147" s="125">
        <f t="shared" si="55"/>
        <v>0</v>
      </c>
      <c r="AM147" s="125">
        <f t="shared" si="56"/>
        <v>0</v>
      </c>
    </row>
    <row r="148" spans="1:39" ht="22.5" customHeight="1">
      <c r="A148" s="120"/>
      <c r="B148" s="82" t="str">
        <f>IF(ISBLANK('Baseline Paddock Data'!B150),"",'Baseline Paddock Data'!B150)</f>
        <v/>
      </c>
      <c r="C148" s="83" t="str">
        <f>IF(ISBLANK('Baseline Paddock Data'!C150),"",'Baseline Paddock Data'!C150)</f>
        <v/>
      </c>
      <c r="D148" s="250">
        <f t="shared" si="39"/>
        <v>0</v>
      </c>
      <c r="E148" s="252" t="str">
        <f t="shared" si="40"/>
        <v/>
      </c>
      <c r="F148" s="245"/>
      <c r="G148" s="245"/>
      <c r="H148" s="245"/>
      <c r="I148" s="245"/>
      <c r="J148" s="245"/>
      <c r="K148" s="245"/>
      <c r="L148" s="245"/>
      <c r="M148" s="245"/>
      <c r="N148" s="245"/>
      <c r="O148" s="245"/>
      <c r="P148" s="245"/>
      <c r="Q148" s="245"/>
      <c r="R148" s="245"/>
      <c r="S148" s="245"/>
      <c r="T148" s="245"/>
      <c r="U148" s="246"/>
      <c r="X148" s="125">
        <f t="shared" si="41"/>
        <v>0</v>
      </c>
      <c r="Y148" s="125">
        <f t="shared" si="42"/>
        <v>0</v>
      </c>
      <c r="Z148" s="125">
        <f t="shared" si="43"/>
        <v>0</v>
      </c>
      <c r="AA148" s="125">
        <f t="shared" si="44"/>
        <v>0</v>
      </c>
      <c r="AB148" s="125">
        <f t="shared" si="45"/>
        <v>0</v>
      </c>
      <c r="AC148" s="125">
        <f t="shared" si="46"/>
        <v>0</v>
      </c>
      <c r="AD148" s="125">
        <f t="shared" si="47"/>
        <v>0</v>
      </c>
      <c r="AE148" s="125">
        <f t="shared" si="48"/>
        <v>0</v>
      </c>
      <c r="AF148" s="125">
        <f t="shared" si="49"/>
        <v>0</v>
      </c>
      <c r="AG148" s="125">
        <f t="shared" si="50"/>
        <v>0</v>
      </c>
      <c r="AH148" s="125">
        <f t="shared" si="51"/>
        <v>0</v>
      </c>
      <c r="AI148" s="125">
        <f t="shared" si="52"/>
        <v>0</v>
      </c>
      <c r="AJ148" s="125">
        <f t="shared" si="53"/>
        <v>0</v>
      </c>
      <c r="AK148" s="125">
        <f t="shared" si="54"/>
        <v>0</v>
      </c>
      <c r="AL148" s="125">
        <f t="shared" si="55"/>
        <v>0</v>
      </c>
      <c r="AM148" s="125">
        <f t="shared" si="56"/>
        <v>0</v>
      </c>
    </row>
    <row r="149" spans="1:39" ht="22.5" customHeight="1">
      <c r="A149" s="120"/>
      <c r="B149" s="82" t="str">
        <f>IF(ISBLANK('Baseline Paddock Data'!B151),"",'Baseline Paddock Data'!B151)</f>
        <v/>
      </c>
      <c r="C149" s="83" t="str">
        <f>IF(ISBLANK('Baseline Paddock Data'!C151),"",'Baseline Paddock Data'!C151)</f>
        <v/>
      </c>
      <c r="D149" s="250">
        <f t="shared" si="39"/>
        <v>0</v>
      </c>
      <c r="E149" s="252" t="str">
        <f t="shared" si="40"/>
        <v/>
      </c>
      <c r="F149" s="245"/>
      <c r="G149" s="245"/>
      <c r="H149" s="245"/>
      <c r="I149" s="245"/>
      <c r="J149" s="245"/>
      <c r="K149" s="245"/>
      <c r="L149" s="245"/>
      <c r="M149" s="245"/>
      <c r="N149" s="245"/>
      <c r="O149" s="245"/>
      <c r="P149" s="245"/>
      <c r="Q149" s="245"/>
      <c r="R149" s="245"/>
      <c r="S149" s="245"/>
      <c r="T149" s="245"/>
      <c r="U149" s="246"/>
      <c r="X149" s="125">
        <f t="shared" si="41"/>
        <v>0</v>
      </c>
      <c r="Y149" s="125">
        <f t="shared" si="42"/>
        <v>0</v>
      </c>
      <c r="Z149" s="125">
        <f t="shared" si="43"/>
        <v>0</v>
      </c>
      <c r="AA149" s="125">
        <f t="shared" si="44"/>
        <v>0</v>
      </c>
      <c r="AB149" s="125">
        <f t="shared" si="45"/>
        <v>0</v>
      </c>
      <c r="AC149" s="125">
        <f t="shared" si="46"/>
        <v>0</v>
      </c>
      <c r="AD149" s="125">
        <f t="shared" si="47"/>
        <v>0</v>
      </c>
      <c r="AE149" s="125">
        <f t="shared" si="48"/>
        <v>0</v>
      </c>
      <c r="AF149" s="125">
        <f t="shared" si="49"/>
        <v>0</v>
      </c>
      <c r="AG149" s="125">
        <f t="shared" si="50"/>
        <v>0</v>
      </c>
      <c r="AH149" s="125">
        <f t="shared" si="51"/>
        <v>0</v>
      </c>
      <c r="AI149" s="125">
        <f t="shared" si="52"/>
        <v>0</v>
      </c>
      <c r="AJ149" s="125">
        <f t="shared" si="53"/>
        <v>0</v>
      </c>
      <c r="AK149" s="125">
        <f t="shared" si="54"/>
        <v>0</v>
      </c>
      <c r="AL149" s="125">
        <f t="shared" si="55"/>
        <v>0</v>
      </c>
      <c r="AM149" s="125">
        <f t="shared" si="56"/>
        <v>0</v>
      </c>
    </row>
    <row r="150" spans="1:39" ht="22.5" customHeight="1">
      <c r="A150" s="120"/>
      <c r="B150" s="82" t="str">
        <f>IF(ISBLANK('Baseline Paddock Data'!B152),"",'Baseline Paddock Data'!B152)</f>
        <v/>
      </c>
      <c r="C150" s="83" t="str">
        <f>IF(ISBLANK('Baseline Paddock Data'!C152),"",'Baseline Paddock Data'!C152)</f>
        <v/>
      </c>
      <c r="D150" s="250">
        <f t="shared" si="39"/>
        <v>0</v>
      </c>
      <c r="E150" s="252" t="str">
        <f t="shared" si="40"/>
        <v/>
      </c>
      <c r="F150" s="245"/>
      <c r="G150" s="245"/>
      <c r="H150" s="245"/>
      <c r="I150" s="245"/>
      <c r="J150" s="245"/>
      <c r="K150" s="245"/>
      <c r="L150" s="245"/>
      <c r="M150" s="245"/>
      <c r="N150" s="245"/>
      <c r="O150" s="245"/>
      <c r="P150" s="245"/>
      <c r="Q150" s="245"/>
      <c r="R150" s="245"/>
      <c r="S150" s="245"/>
      <c r="T150" s="245"/>
      <c r="U150" s="246"/>
      <c r="X150" s="125">
        <f t="shared" si="41"/>
        <v>0</v>
      </c>
      <c r="Y150" s="125">
        <f t="shared" si="42"/>
        <v>0</v>
      </c>
      <c r="Z150" s="125">
        <f t="shared" si="43"/>
        <v>0</v>
      </c>
      <c r="AA150" s="125">
        <f t="shared" si="44"/>
        <v>0</v>
      </c>
      <c r="AB150" s="125">
        <f t="shared" si="45"/>
        <v>0</v>
      </c>
      <c r="AC150" s="125">
        <f t="shared" si="46"/>
        <v>0</v>
      </c>
      <c r="AD150" s="125">
        <f t="shared" si="47"/>
        <v>0</v>
      </c>
      <c r="AE150" s="125">
        <f t="shared" si="48"/>
        <v>0</v>
      </c>
      <c r="AF150" s="125">
        <f t="shared" si="49"/>
        <v>0</v>
      </c>
      <c r="AG150" s="125">
        <f t="shared" si="50"/>
        <v>0</v>
      </c>
      <c r="AH150" s="125">
        <f t="shared" si="51"/>
        <v>0</v>
      </c>
      <c r="AI150" s="125">
        <f t="shared" si="52"/>
        <v>0</v>
      </c>
      <c r="AJ150" s="125">
        <f t="shared" si="53"/>
        <v>0</v>
      </c>
      <c r="AK150" s="125">
        <f t="shared" si="54"/>
        <v>0</v>
      </c>
      <c r="AL150" s="125">
        <f t="shared" si="55"/>
        <v>0</v>
      </c>
      <c r="AM150" s="125">
        <f t="shared" si="56"/>
        <v>0</v>
      </c>
    </row>
    <row r="151" spans="1:39" ht="22.5" customHeight="1">
      <c r="A151" s="120"/>
      <c r="B151" s="82" t="str">
        <f>IF(ISBLANK('Baseline Paddock Data'!B153),"",'Baseline Paddock Data'!B153)</f>
        <v/>
      </c>
      <c r="C151" s="83" t="str">
        <f>IF(ISBLANK('Baseline Paddock Data'!C153),"",'Baseline Paddock Data'!C153)</f>
        <v/>
      </c>
      <c r="D151" s="250">
        <f t="shared" si="39"/>
        <v>0</v>
      </c>
      <c r="E151" s="252" t="str">
        <f t="shared" si="40"/>
        <v/>
      </c>
      <c r="F151" s="245"/>
      <c r="G151" s="245"/>
      <c r="H151" s="245"/>
      <c r="I151" s="245"/>
      <c r="J151" s="245"/>
      <c r="K151" s="245"/>
      <c r="L151" s="245"/>
      <c r="M151" s="245"/>
      <c r="N151" s="245"/>
      <c r="O151" s="245"/>
      <c r="P151" s="245"/>
      <c r="Q151" s="245"/>
      <c r="R151" s="245"/>
      <c r="S151" s="245"/>
      <c r="T151" s="245"/>
      <c r="U151" s="246"/>
      <c r="X151" s="125">
        <f t="shared" si="41"/>
        <v>0</v>
      </c>
      <c r="Y151" s="125">
        <f t="shared" si="42"/>
        <v>0</v>
      </c>
      <c r="Z151" s="125">
        <f t="shared" si="43"/>
        <v>0</v>
      </c>
      <c r="AA151" s="125">
        <f t="shared" si="44"/>
        <v>0</v>
      </c>
      <c r="AB151" s="125">
        <f t="shared" si="45"/>
        <v>0</v>
      </c>
      <c r="AC151" s="125">
        <f t="shared" si="46"/>
        <v>0</v>
      </c>
      <c r="AD151" s="125">
        <f t="shared" si="47"/>
        <v>0</v>
      </c>
      <c r="AE151" s="125">
        <f t="shared" si="48"/>
        <v>0</v>
      </c>
      <c r="AF151" s="125">
        <f t="shared" si="49"/>
        <v>0</v>
      </c>
      <c r="AG151" s="125">
        <f t="shared" si="50"/>
        <v>0</v>
      </c>
      <c r="AH151" s="125">
        <f t="shared" si="51"/>
        <v>0</v>
      </c>
      <c r="AI151" s="125">
        <f t="shared" si="52"/>
        <v>0</v>
      </c>
      <c r="AJ151" s="125">
        <f t="shared" si="53"/>
        <v>0</v>
      </c>
      <c r="AK151" s="125">
        <f t="shared" si="54"/>
        <v>0</v>
      </c>
      <c r="AL151" s="125">
        <f t="shared" si="55"/>
        <v>0</v>
      </c>
      <c r="AM151" s="125">
        <f t="shared" si="56"/>
        <v>0</v>
      </c>
    </row>
    <row r="152" spans="1:39" ht="22.5" customHeight="1">
      <c r="A152" s="120"/>
      <c r="B152" s="82" t="str">
        <f>IF(ISBLANK('Baseline Paddock Data'!B154),"",'Baseline Paddock Data'!B154)</f>
        <v/>
      </c>
      <c r="C152" s="83" t="str">
        <f>IF(ISBLANK('Baseline Paddock Data'!C154),"",'Baseline Paddock Data'!C154)</f>
        <v/>
      </c>
      <c r="D152" s="250">
        <f t="shared" si="39"/>
        <v>0</v>
      </c>
      <c r="E152" s="252" t="str">
        <f t="shared" si="40"/>
        <v/>
      </c>
      <c r="F152" s="245"/>
      <c r="G152" s="245"/>
      <c r="H152" s="245"/>
      <c r="I152" s="245"/>
      <c r="J152" s="245"/>
      <c r="K152" s="245"/>
      <c r="L152" s="245"/>
      <c r="M152" s="245"/>
      <c r="N152" s="245"/>
      <c r="O152" s="245"/>
      <c r="P152" s="245"/>
      <c r="Q152" s="245"/>
      <c r="R152" s="245"/>
      <c r="S152" s="245"/>
      <c r="T152" s="245"/>
      <c r="U152" s="246"/>
      <c r="X152" s="125">
        <f t="shared" si="41"/>
        <v>0</v>
      </c>
      <c r="Y152" s="125">
        <f t="shared" si="42"/>
        <v>0</v>
      </c>
      <c r="Z152" s="125">
        <f t="shared" si="43"/>
        <v>0</v>
      </c>
      <c r="AA152" s="125">
        <f t="shared" si="44"/>
        <v>0</v>
      </c>
      <c r="AB152" s="125">
        <f t="shared" si="45"/>
        <v>0</v>
      </c>
      <c r="AC152" s="125">
        <f t="shared" si="46"/>
        <v>0</v>
      </c>
      <c r="AD152" s="125">
        <f t="shared" si="47"/>
        <v>0</v>
      </c>
      <c r="AE152" s="125">
        <f t="shared" si="48"/>
        <v>0</v>
      </c>
      <c r="AF152" s="125">
        <f t="shared" si="49"/>
        <v>0</v>
      </c>
      <c r="AG152" s="125">
        <f t="shared" si="50"/>
        <v>0</v>
      </c>
      <c r="AH152" s="125">
        <f t="shared" si="51"/>
        <v>0</v>
      </c>
      <c r="AI152" s="125">
        <f t="shared" si="52"/>
        <v>0</v>
      </c>
      <c r="AJ152" s="125">
        <f t="shared" si="53"/>
        <v>0</v>
      </c>
      <c r="AK152" s="125">
        <f t="shared" si="54"/>
        <v>0</v>
      </c>
      <c r="AL152" s="125">
        <f t="shared" si="55"/>
        <v>0</v>
      </c>
      <c r="AM152" s="125">
        <f t="shared" si="56"/>
        <v>0</v>
      </c>
    </row>
    <row r="153" spans="1:39" ht="22.5" customHeight="1">
      <c r="A153" s="120"/>
      <c r="B153" s="82" t="str">
        <f>IF(ISBLANK('Baseline Paddock Data'!B155),"",'Baseline Paddock Data'!B155)</f>
        <v/>
      </c>
      <c r="C153" s="83" t="str">
        <f>IF(ISBLANK('Baseline Paddock Data'!C155),"",'Baseline Paddock Data'!C155)</f>
        <v/>
      </c>
      <c r="D153" s="250">
        <f t="shared" si="39"/>
        <v>0</v>
      </c>
      <c r="E153" s="252" t="str">
        <f t="shared" si="40"/>
        <v/>
      </c>
      <c r="F153" s="245"/>
      <c r="G153" s="245"/>
      <c r="H153" s="245"/>
      <c r="I153" s="245"/>
      <c r="J153" s="245"/>
      <c r="K153" s="245"/>
      <c r="L153" s="245"/>
      <c r="M153" s="245"/>
      <c r="N153" s="245"/>
      <c r="O153" s="245"/>
      <c r="P153" s="245"/>
      <c r="Q153" s="245"/>
      <c r="R153" s="245"/>
      <c r="S153" s="245"/>
      <c r="T153" s="245"/>
      <c r="U153" s="246"/>
      <c r="X153" s="125">
        <f t="shared" si="41"/>
        <v>0</v>
      </c>
      <c r="Y153" s="125">
        <f t="shared" si="42"/>
        <v>0</v>
      </c>
      <c r="Z153" s="125">
        <f t="shared" si="43"/>
        <v>0</v>
      </c>
      <c r="AA153" s="125">
        <f t="shared" si="44"/>
        <v>0</v>
      </c>
      <c r="AB153" s="125">
        <f t="shared" si="45"/>
        <v>0</v>
      </c>
      <c r="AC153" s="125">
        <f t="shared" si="46"/>
        <v>0</v>
      </c>
      <c r="AD153" s="125">
        <f t="shared" si="47"/>
        <v>0</v>
      </c>
      <c r="AE153" s="125">
        <f t="shared" si="48"/>
        <v>0</v>
      </c>
      <c r="AF153" s="125">
        <f t="shared" si="49"/>
        <v>0</v>
      </c>
      <c r="AG153" s="125">
        <f t="shared" si="50"/>
        <v>0</v>
      </c>
      <c r="AH153" s="125">
        <f t="shared" si="51"/>
        <v>0</v>
      </c>
      <c r="AI153" s="125">
        <f t="shared" si="52"/>
        <v>0</v>
      </c>
      <c r="AJ153" s="125">
        <f t="shared" si="53"/>
        <v>0</v>
      </c>
      <c r="AK153" s="125">
        <f t="shared" si="54"/>
        <v>0</v>
      </c>
      <c r="AL153" s="125">
        <f t="shared" si="55"/>
        <v>0</v>
      </c>
      <c r="AM153" s="125">
        <f t="shared" si="56"/>
        <v>0</v>
      </c>
    </row>
    <row r="154" spans="1:39" ht="22.5" customHeight="1">
      <c r="A154" s="120"/>
      <c r="B154" s="82" t="str">
        <f>IF(ISBLANK('Baseline Paddock Data'!B156),"",'Baseline Paddock Data'!B156)</f>
        <v/>
      </c>
      <c r="C154" s="83" t="str">
        <f>IF(ISBLANK('Baseline Paddock Data'!C156),"",'Baseline Paddock Data'!C156)</f>
        <v/>
      </c>
      <c r="D154" s="250">
        <f t="shared" si="39"/>
        <v>0</v>
      </c>
      <c r="E154" s="252" t="str">
        <f t="shared" si="40"/>
        <v/>
      </c>
      <c r="F154" s="245"/>
      <c r="G154" s="245"/>
      <c r="H154" s="245"/>
      <c r="I154" s="245"/>
      <c r="J154" s="245"/>
      <c r="K154" s="245"/>
      <c r="L154" s="245"/>
      <c r="M154" s="245"/>
      <c r="N154" s="245"/>
      <c r="O154" s="245"/>
      <c r="P154" s="245"/>
      <c r="Q154" s="245"/>
      <c r="R154" s="245"/>
      <c r="S154" s="245"/>
      <c r="T154" s="245"/>
      <c r="U154" s="246"/>
      <c r="X154" s="125">
        <f t="shared" si="41"/>
        <v>0</v>
      </c>
      <c r="Y154" s="125">
        <f t="shared" si="42"/>
        <v>0</v>
      </c>
      <c r="Z154" s="125">
        <f t="shared" si="43"/>
        <v>0</v>
      </c>
      <c r="AA154" s="125">
        <f t="shared" si="44"/>
        <v>0</v>
      </c>
      <c r="AB154" s="125">
        <f t="shared" si="45"/>
        <v>0</v>
      </c>
      <c r="AC154" s="125">
        <f t="shared" si="46"/>
        <v>0</v>
      </c>
      <c r="AD154" s="125">
        <f t="shared" si="47"/>
        <v>0</v>
      </c>
      <c r="AE154" s="125">
        <f t="shared" si="48"/>
        <v>0</v>
      </c>
      <c r="AF154" s="125">
        <f t="shared" si="49"/>
        <v>0</v>
      </c>
      <c r="AG154" s="125">
        <f t="shared" si="50"/>
        <v>0</v>
      </c>
      <c r="AH154" s="125">
        <f t="shared" si="51"/>
        <v>0</v>
      </c>
      <c r="AI154" s="125">
        <f t="shared" si="52"/>
        <v>0</v>
      </c>
      <c r="AJ154" s="125">
        <f t="shared" si="53"/>
        <v>0</v>
      </c>
      <c r="AK154" s="125">
        <f t="shared" si="54"/>
        <v>0</v>
      </c>
      <c r="AL154" s="125">
        <f t="shared" si="55"/>
        <v>0</v>
      </c>
      <c r="AM154" s="125">
        <f t="shared" si="56"/>
        <v>0</v>
      </c>
    </row>
    <row r="155" spans="1:39" ht="22.5" customHeight="1">
      <c r="A155" s="120"/>
      <c r="B155" s="82" t="str">
        <f>IF(ISBLANK('Baseline Paddock Data'!B157),"",'Baseline Paddock Data'!B157)</f>
        <v/>
      </c>
      <c r="C155" s="83" t="str">
        <f>IF(ISBLANK('Baseline Paddock Data'!C157),"",'Baseline Paddock Data'!C157)</f>
        <v/>
      </c>
      <c r="D155" s="250">
        <f t="shared" si="39"/>
        <v>0</v>
      </c>
      <c r="E155" s="252" t="str">
        <f t="shared" si="40"/>
        <v/>
      </c>
      <c r="F155" s="245"/>
      <c r="G155" s="245"/>
      <c r="H155" s="245"/>
      <c r="I155" s="245"/>
      <c r="J155" s="245"/>
      <c r="K155" s="245"/>
      <c r="L155" s="245"/>
      <c r="M155" s="245"/>
      <c r="N155" s="245"/>
      <c r="O155" s="245"/>
      <c r="P155" s="245"/>
      <c r="Q155" s="245"/>
      <c r="R155" s="245"/>
      <c r="S155" s="245"/>
      <c r="T155" s="245"/>
      <c r="U155" s="246"/>
      <c r="X155" s="125">
        <f t="shared" si="41"/>
        <v>0</v>
      </c>
      <c r="Y155" s="125">
        <f t="shared" si="42"/>
        <v>0</v>
      </c>
      <c r="Z155" s="125">
        <f t="shared" si="43"/>
        <v>0</v>
      </c>
      <c r="AA155" s="125">
        <f t="shared" si="44"/>
        <v>0</v>
      </c>
      <c r="AB155" s="125">
        <f t="shared" si="45"/>
        <v>0</v>
      </c>
      <c r="AC155" s="125">
        <f t="shared" si="46"/>
        <v>0</v>
      </c>
      <c r="AD155" s="125">
        <f t="shared" si="47"/>
        <v>0</v>
      </c>
      <c r="AE155" s="125">
        <f t="shared" si="48"/>
        <v>0</v>
      </c>
      <c r="AF155" s="125">
        <f t="shared" si="49"/>
        <v>0</v>
      </c>
      <c r="AG155" s="125">
        <f t="shared" si="50"/>
        <v>0</v>
      </c>
      <c r="AH155" s="125">
        <f t="shared" si="51"/>
        <v>0</v>
      </c>
      <c r="AI155" s="125">
        <f t="shared" si="52"/>
        <v>0</v>
      </c>
      <c r="AJ155" s="125">
        <f t="shared" si="53"/>
        <v>0</v>
      </c>
      <c r="AK155" s="125">
        <f t="shared" si="54"/>
        <v>0</v>
      </c>
      <c r="AL155" s="125">
        <f t="shared" si="55"/>
        <v>0</v>
      </c>
      <c r="AM155" s="125">
        <f t="shared" si="56"/>
        <v>0</v>
      </c>
    </row>
    <row r="156" spans="1:39" ht="22.5" customHeight="1">
      <c r="A156" s="120"/>
      <c r="B156" s="82" t="str">
        <f>IF(ISBLANK('Baseline Paddock Data'!B158),"",'Baseline Paddock Data'!B158)</f>
        <v/>
      </c>
      <c r="C156" s="83" t="str">
        <f>IF(ISBLANK('Baseline Paddock Data'!C158),"",'Baseline Paddock Data'!C158)</f>
        <v/>
      </c>
      <c r="D156" s="250">
        <f t="shared" si="39"/>
        <v>0</v>
      </c>
      <c r="E156" s="252" t="str">
        <f t="shared" si="40"/>
        <v/>
      </c>
      <c r="F156" s="245"/>
      <c r="G156" s="245"/>
      <c r="H156" s="245"/>
      <c r="I156" s="245"/>
      <c r="J156" s="245"/>
      <c r="K156" s="245"/>
      <c r="L156" s="245"/>
      <c r="M156" s="245"/>
      <c r="N156" s="245"/>
      <c r="O156" s="245"/>
      <c r="P156" s="245"/>
      <c r="Q156" s="245"/>
      <c r="R156" s="245"/>
      <c r="S156" s="245"/>
      <c r="T156" s="245"/>
      <c r="U156" s="246"/>
      <c r="X156" s="125">
        <f t="shared" si="41"/>
        <v>0</v>
      </c>
      <c r="Y156" s="125">
        <f t="shared" si="42"/>
        <v>0</v>
      </c>
      <c r="Z156" s="125">
        <f t="shared" si="43"/>
        <v>0</v>
      </c>
      <c r="AA156" s="125">
        <f t="shared" si="44"/>
        <v>0</v>
      </c>
      <c r="AB156" s="125">
        <f t="shared" si="45"/>
        <v>0</v>
      </c>
      <c r="AC156" s="125">
        <f t="shared" si="46"/>
        <v>0</v>
      </c>
      <c r="AD156" s="125">
        <f t="shared" si="47"/>
        <v>0</v>
      </c>
      <c r="AE156" s="125">
        <f t="shared" si="48"/>
        <v>0</v>
      </c>
      <c r="AF156" s="125">
        <f t="shared" si="49"/>
        <v>0</v>
      </c>
      <c r="AG156" s="125">
        <f t="shared" si="50"/>
        <v>0</v>
      </c>
      <c r="AH156" s="125">
        <f t="shared" si="51"/>
        <v>0</v>
      </c>
      <c r="AI156" s="125">
        <f t="shared" si="52"/>
        <v>0</v>
      </c>
      <c r="AJ156" s="125">
        <f t="shared" si="53"/>
        <v>0</v>
      </c>
      <c r="AK156" s="125">
        <f t="shared" si="54"/>
        <v>0</v>
      </c>
      <c r="AL156" s="125">
        <f t="shared" si="55"/>
        <v>0</v>
      </c>
      <c r="AM156" s="125">
        <f t="shared" si="56"/>
        <v>0</v>
      </c>
    </row>
    <row r="157" spans="1:39" ht="22.5" customHeight="1">
      <c r="A157" s="120"/>
      <c r="B157" s="82" t="str">
        <f>IF(ISBLANK('Baseline Paddock Data'!B159),"",'Baseline Paddock Data'!B159)</f>
        <v/>
      </c>
      <c r="C157" s="83" t="str">
        <f>IF(ISBLANK('Baseline Paddock Data'!C159),"",'Baseline Paddock Data'!C159)</f>
        <v/>
      </c>
      <c r="D157" s="250">
        <f t="shared" si="39"/>
        <v>0</v>
      </c>
      <c r="E157" s="252" t="str">
        <f t="shared" si="40"/>
        <v/>
      </c>
      <c r="F157" s="245"/>
      <c r="G157" s="245"/>
      <c r="H157" s="245"/>
      <c r="I157" s="245"/>
      <c r="J157" s="245"/>
      <c r="K157" s="245"/>
      <c r="L157" s="245"/>
      <c r="M157" s="245"/>
      <c r="N157" s="245"/>
      <c r="O157" s="245"/>
      <c r="P157" s="245"/>
      <c r="Q157" s="245"/>
      <c r="R157" s="245"/>
      <c r="S157" s="245"/>
      <c r="T157" s="245"/>
      <c r="U157" s="246"/>
      <c r="X157" s="125">
        <f t="shared" si="41"/>
        <v>0</v>
      </c>
      <c r="Y157" s="125">
        <f t="shared" si="42"/>
        <v>0</v>
      </c>
      <c r="Z157" s="125">
        <f t="shared" si="43"/>
        <v>0</v>
      </c>
      <c r="AA157" s="125">
        <f t="shared" si="44"/>
        <v>0</v>
      </c>
      <c r="AB157" s="125">
        <f t="shared" si="45"/>
        <v>0</v>
      </c>
      <c r="AC157" s="125">
        <f t="shared" si="46"/>
        <v>0</v>
      </c>
      <c r="AD157" s="125">
        <f t="shared" si="47"/>
        <v>0</v>
      </c>
      <c r="AE157" s="125">
        <f t="shared" si="48"/>
        <v>0</v>
      </c>
      <c r="AF157" s="125">
        <f t="shared" si="49"/>
        <v>0</v>
      </c>
      <c r="AG157" s="125">
        <f t="shared" si="50"/>
        <v>0</v>
      </c>
      <c r="AH157" s="125">
        <f t="shared" si="51"/>
        <v>0</v>
      </c>
      <c r="AI157" s="125">
        <f t="shared" si="52"/>
        <v>0</v>
      </c>
      <c r="AJ157" s="125">
        <f t="shared" si="53"/>
        <v>0</v>
      </c>
      <c r="AK157" s="125">
        <f t="shared" si="54"/>
        <v>0</v>
      </c>
      <c r="AL157" s="125">
        <f t="shared" si="55"/>
        <v>0</v>
      </c>
      <c r="AM157" s="125">
        <f t="shared" si="56"/>
        <v>0</v>
      </c>
    </row>
    <row r="158" spans="1:39" ht="22.5" customHeight="1">
      <c r="A158" s="120"/>
      <c r="B158" s="82" t="str">
        <f>IF(ISBLANK('Baseline Paddock Data'!B160),"",'Baseline Paddock Data'!B160)</f>
        <v/>
      </c>
      <c r="C158" s="83" t="str">
        <f>IF(ISBLANK('Baseline Paddock Data'!C160),"",'Baseline Paddock Data'!C160)</f>
        <v/>
      </c>
      <c r="D158" s="250">
        <f t="shared" si="39"/>
        <v>0</v>
      </c>
      <c r="E158" s="252" t="str">
        <f t="shared" si="40"/>
        <v/>
      </c>
      <c r="F158" s="245"/>
      <c r="G158" s="245"/>
      <c r="H158" s="245"/>
      <c r="I158" s="245"/>
      <c r="J158" s="245"/>
      <c r="K158" s="245"/>
      <c r="L158" s="245"/>
      <c r="M158" s="245"/>
      <c r="N158" s="245"/>
      <c r="O158" s="245"/>
      <c r="P158" s="245"/>
      <c r="Q158" s="245"/>
      <c r="R158" s="245"/>
      <c r="S158" s="245"/>
      <c r="T158" s="245"/>
      <c r="U158" s="246"/>
      <c r="X158" s="125">
        <f t="shared" si="41"/>
        <v>0</v>
      </c>
      <c r="Y158" s="125">
        <f t="shared" si="42"/>
        <v>0</v>
      </c>
      <c r="Z158" s="125">
        <f t="shared" si="43"/>
        <v>0</v>
      </c>
      <c r="AA158" s="125">
        <f t="shared" si="44"/>
        <v>0</v>
      </c>
      <c r="AB158" s="125">
        <f t="shared" si="45"/>
        <v>0</v>
      </c>
      <c r="AC158" s="125">
        <f t="shared" si="46"/>
        <v>0</v>
      </c>
      <c r="AD158" s="125">
        <f t="shared" si="47"/>
        <v>0</v>
      </c>
      <c r="AE158" s="125">
        <f t="shared" si="48"/>
        <v>0</v>
      </c>
      <c r="AF158" s="125">
        <f t="shared" si="49"/>
        <v>0</v>
      </c>
      <c r="AG158" s="125">
        <f t="shared" si="50"/>
        <v>0</v>
      </c>
      <c r="AH158" s="125">
        <f t="shared" si="51"/>
        <v>0</v>
      </c>
      <c r="AI158" s="125">
        <f t="shared" si="52"/>
        <v>0</v>
      </c>
      <c r="AJ158" s="125">
        <f t="shared" si="53"/>
        <v>0</v>
      </c>
      <c r="AK158" s="125">
        <f t="shared" si="54"/>
        <v>0</v>
      </c>
      <c r="AL158" s="125">
        <f t="shared" si="55"/>
        <v>0</v>
      </c>
      <c r="AM158" s="125">
        <f t="shared" si="56"/>
        <v>0</v>
      </c>
    </row>
    <row r="159" spans="1:39" ht="22.5" customHeight="1">
      <c r="A159" s="120"/>
      <c r="B159" s="82" t="str">
        <f>IF(ISBLANK('Baseline Paddock Data'!B161),"",'Baseline Paddock Data'!B161)</f>
        <v/>
      </c>
      <c r="C159" s="83" t="str">
        <f>IF(ISBLANK('Baseline Paddock Data'!C161),"",'Baseline Paddock Data'!C161)</f>
        <v/>
      </c>
      <c r="D159" s="250">
        <f t="shared" si="39"/>
        <v>0</v>
      </c>
      <c r="E159" s="252" t="str">
        <f t="shared" si="40"/>
        <v/>
      </c>
      <c r="F159" s="245"/>
      <c r="G159" s="245"/>
      <c r="H159" s="245"/>
      <c r="I159" s="245"/>
      <c r="J159" s="245"/>
      <c r="K159" s="245"/>
      <c r="L159" s="245"/>
      <c r="M159" s="245"/>
      <c r="N159" s="245"/>
      <c r="O159" s="245"/>
      <c r="P159" s="245"/>
      <c r="Q159" s="245"/>
      <c r="R159" s="245"/>
      <c r="S159" s="245"/>
      <c r="T159" s="245"/>
      <c r="U159" s="246"/>
      <c r="X159" s="125">
        <f t="shared" si="41"/>
        <v>0</v>
      </c>
      <c r="Y159" s="125">
        <f t="shared" si="42"/>
        <v>0</v>
      </c>
      <c r="Z159" s="125">
        <f t="shared" si="43"/>
        <v>0</v>
      </c>
      <c r="AA159" s="125">
        <f t="shared" si="44"/>
        <v>0</v>
      </c>
      <c r="AB159" s="125">
        <f t="shared" si="45"/>
        <v>0</v>
      </c>
      <c r="AC159" s="125">
        <f t="shared" si="46"/>
        <v>0</v>
      </c>
      <c r="AD159" s="125">
        <f t="shared" si="47"/>
        <v>0</v>
      </c>
      <c r="AE159" s="125">
        <f t="shared" si="48"/>
        <v>0</v>
      </c>
      <c r="AF159" s="125">
        <f t="shared" si="49"/>
        <v>0</v>
      </c>
      <c r="AG159" s="125">
        <f t="shared" si="50"/>
        <v>0</v>
      </c>
      <c r="AH159" s="125">
        <f t="shared" si="51"/>
        <v>0</v>
      </c>
      <c r="AI159" s="125">
        <f t="shared" si="52"/>
        <v>0</v>
      </c>
      <c r="AJ159" s="125">
        <f t="shared" si="53"/>
        <v>0</v>
      </c>
      <c r="AK159" s="125">
        <f t="shared" si="54"/>
        <v>0</v>
      </c>
      <c r="AL159" s="125">
        <f t="shared" si="55"/>
        <v>0</v>
      </c>
      <c r="AM159" s="125">
        <f t="shared" si="56"/>
        <v>0</v>
      </c>
    </row>
    <row r="160" spans="1:39" ht="22.5" customHeight="1">
      <c r="A160" s="120"/>
      <c r="B160" s="82" t="str">
        <f>IF(ISBLANK('Baseline Paddock Data'!B162),"",'Baseline Paddock Data'!B162)</f>
        <v/>
      </c>
      <c r="C160" s="83" t="str">
        <f>IF(ISBLANK('Baseline Paddock Data'!C162),"",'Baseline Paddock Data'!C162)</f>
        <v/>
      </c>
      <c r="D160" s="250">
        <f t="shared" si="39"/>
        <v>0</v>
      </c>
      <c r="E160" s="252" t="str">
        <f t="shared" si="40"/>
        <v/>
      </c>
      <c r="F160" s="245"/>
      <c r="G160" s="245"/>
      <c r="H160" s="245"/>
      <c r="I160" s="245"/>
      <c r="J160" s="245"/>
      <c r="K160" s="245"/>
      <c r="L160" s="245"/>
      <c r="M160" s="245"/>
      <c r="N160" s="245"/>
      <c r="O160" s="245"/>
      <c r="P160" s="245"/>
      <c r="Q160" s="245"/>
      <c r="R160" s="245"/>
      <c r="S160" s="245"/>
      <c r="T160" s="245"/>
      <c r="U160" s="246"/>
      <c r="X160" s="125">
        <f t="shared" si="41"/>
        <v>0</v>
      </c>
      <c r="Y160" s="125">
        <f t="shared" si="42"/>
        <v>0</v>
      </c>
      <c r="Z160" s="125">
        <f t="shared" si="43"/>
        <v>0</v>
      </c>
      <c r="AA160" s="125">
        <f t="shared" si="44"/>
        <v>0</v>
      </c>
      <c r="AB160" s="125">
        <f t="shared" si="45"/>
        <v>0</v>
      </c>
      <c r="AC160" s="125">
        <f t="shared" si="46"/>
        <v>0</v>
      </c>
      <c r="AD160" s="125">
        <f t="shared" si="47"/>
        <v>0</v>
      </c>
      <c r="AE160" s="125">
        <f t="shared" si="48"/>
        <v>0</v>
      </c>
      <c r="AF160" s="125">
        <f t="shared" si="49"/>
        <v>0</v>
      </c>
      <c r="AG160" s="125">
        <f t="shared" si="50"/>
        <v>0</v>
      </c>
      <c r="AH160" s="125">
        <f t="shared" si="51"/>
        <v>0</v>
      </c>
      <c r="AI160" s="125">
        <f t="shared" si="52"/>
        <v>0</v>
      </c>
      <c r="AJ160" s="125">
        <f t="shared" si="53"/>
        <v>0</v>
      </c>
      <c r="AK160" s="125">
        <f t="shared" si="54"/>
        <v>0</v>
      </c>
      <c r="AL160" s="125">
        <f t="shared" si="55"/>
        <v>0</v>
      </c>
      <c r="AM160" s="125">
        <f t="shared" si="56"/>
        <v>0</v>
      </c>
    </row>
    <row r="161" spans="1:39" ht="22.5" customHeight="1">
      <c r="A161" s="120"/>
      <c r="B161" s="82" t="str">
        <f>IF(ISBLANK('Baseline Paddock Data'!B163),"",'Baseline Paddock Data'!B163)</f>
        <v/>
      </c>
      <c r="C161" s="83" t="str">
        <f>IF(ISBLANK('Baseline Paddock Data'!C163),"",'Baseline Paddock Data'!C163)</f>
        <v/>
      </c>
      <c r="D161" s="250">
        <f t="shared" si="39"/>
        <v>0</v>
      </c>
      <c r="E161" s="252" t="str">
        <f t="shared" si="40"/>
        <v/>
      </c>
      <c r="F161" s="245"/>
      <c r="G161" s="245"/>
      <c r="H161" s="245"/>
      <c r="I161" s="245"/>
      <c r="J161" s="245"/>
      <c r="K161" s="245"/>
      <c r="L161" s="245"/>
      <c r="M161" s="245"/>
      <c r="N161" s="245"/>
      <c r="O161" s="245"/>
      <c r="P161" s="245"/>
      <c r="Q161" s="245"/>
      <c r="R161" s="245"/>
      <c r="S161" s="245"/>
      <c r="T161" s="245"/>
      <c r="U161" s="246"/>
      <c r="X161" s="125">
        <f t="shared" si="41"/>
        <v>0</v>
      </c>
      <c r="Y161" s="125">
        <f t="shared" si="42"/>
        <v>0</v>
      </c>
      <c r="Z161" s="125">
        <f t="shared" si="43"/>
        <v>0</v>
      </c>
      <c r="AA161" s="125">
        <f t="shared" si="44"/>
        <v>0</v>
      </c>
      <c r="AB161" s="125">
        <f t="shared" si="45"/>
        <v>0</v>
      </c>
      <c r="AC161" s="125">
        <f t="shared" si="46"/>
        <v>0</v>
      </c>
      <c r="AD161" s="125">
        <f t="shared" si="47"/>
        <v>0</v>
      </c>
      <c r="AE161" s="125">
        <f t="shared" si="48"/>
        <v>0</v>
      </c>
      <c r="AF161" s="125">
        <f t="shared" si="49"/>
        <v>0</v>
      </c>
      <c r="AG161" s="125">
        <f t="shared" si="50"/>
        <v>0</v>
      </c>
      <c r="AH161" s="125">
        <f t="shared" si="51"/>
        <v>0</v>
      </c>
      <c r="AI161" s="125">
        <f t="shared" si="52"/>
        <v>0</v>
      </c>
      <c r="AJ161" s="125">
        <f t="shared" si="53"/>
        <v>0</v>
      </c>
      <c r="AK161" s="125">
        <f t="shared" si="54"/>
        <v>0</v>
      </c>
      <c r="AL161" s="125">
        <f t="shared" si="55"/>
        <v>0</v>
      </c>
      <c r="AM161" s="125">
        <f t="shared" si="56"/>
        <v>0</v>
      </c>
    </row>
    <row r="162" spans="1:39" ht="22.5" customHeight="1">
      <c r="A162" s="120"/>
      <c r="B162" s="82" t="str">
        <f>IF(ISBLANK('Baseline Paddock Data'!B164),"",'Baseline Paddock Data'!B164)</f>
        <v/>
      </c>
      <c r="C162" s="83" t="str">
        <f>IF(ISBLANK('Baseline Paddock Data'!C164),"",'Baseline Paddock Data'!C164)</f>
        <v/>
      </c>
      <c r="D162" s="250">
        <f t="shared" si="39"/>
        <v>0</v>
      </c>
      <c r="E162" s="252" t="str">
        <f t="shared" si="40"/>
        <v/>
      </c>
      <c r="F162" s="245"/>
      <c r="G162" s="245"/>
      <c r="H162" s="245"/>
      <c r="I162" s="245"/>
      <c r="J162" s="245"/>
      <c r="K162" s="245"/>
      <c r="L162" s="245"/>
      <c r="M162" s="245"/>
      <c r="N162" s="245"/>
      <c r="O162" s="245"/>
      <c r="P162" s="245"/>
      <c r="Q162" s="245"/>
      <c r="R162" s="245"/>
      <c r="S162" s="245"/>
      <c r="T162" s="245"/>
      <c r="U162" s="246"/>
      <c r="X162" s="125">
        <f t="shared" si="41"/>
        <v>0</v>
      </c>
      <c r="Y162" s="125">
        <f t="shared" si="42"/>
        <v>0</v>
      </c>
      <c r="Z162" s="125">
        <f t="shared" si="43"/>
        <v>0</v>
      </c>
      <c r="AA162" s="125">
        <f t="shared" si="44"/>
        <v>0</v>
      </c>
      <c r="AB162" s="125">
        <f t="shared" si="45"/>
        <v>0</v>
      </c>
      <c r="AC162" s="125">
        <f t="shared" si="46"/>
        <v>0</v>
      </c>
      <c r="AD162" s="125">
        <f t="shared" si="47"/>
        <v>0</v>
      </c>
      <c r="AE162" s="125">
        <f t="shared" si="48"/>
        <v>0</v>
      </c>
      <c r="AF162" s="125">
        <f t="shared" si="49"/>
        <v>0</v>
      </c>
      <c r="AG162" s="125">
        <f t="shared" si="50"/>
        <v>0</v>
      </c>
      <c r="AH162" s="125">
        <f t="shared" si="51"/>
        <v>0</v>
      </c>
      <c r="AI162" s="125">
        <f t="shared" si="52"/>
        <v>0</v>
      </c>
      <c r="AJ162" s="125">
        <f t="shared" si="53"/>
        <v>0</v>
      </c>
      <c r="AK162" s="125">
        <f t="shared" si="54"/>
        <v>0</v>
      </c>
      <c r="AL162" s="125">
        <f t="shared" si="55"/>
        <v>0</v>
      </c>
      <c r="AM162" s="125">
        <f t="shared" si="56"/>
        <v>0</v>
      </c>
    </row>
    <row r="163" spans="1:39" ht="22.5" customHeight="1">
      <c r="A163" s="120"/>
      <c r="B163" s="82" t="str">
        <f>IF(ISBLANK('Baseline Paddock Data'!B165),"",'Baseline Paddock Data'!B165)</f>
        <v/>
      </c>
      <c r="C163" s="83" t="str">
        <f>IF(ISBLANK('Baseline Paddock Data'!C165),"",'Baseline Paddock Data'!C165)</f>
        <v/>
      </c>
      <c r="D163" s="250">
        <f t="shared" si="39"/>
        <v>0</v>
      </c>
      <c r="E163" s="252" t="str">
        <f t="shared" si="40"/>
        <v/>
      </c>
      <c r="F163" s="245"/>
      <c r="G163" s="245"/>
      <c r="H163" s="245"/>
      <c r="I163" s="245"/>
      <c r="J163" s="245"/>
      <c r="K163" s="245"/>
      <c r="L163" s="245"/>
      <c r="M163" s="245"/>
      <c r="N163" s="245"/>
      <c r="O163" s="245"/>
      <c r="P163" s="245"/>
      <c r="Q163" s="245"/>
      <c r="R163" s="245"/>
      <c r="S163" s="245"/>
      <c r="T163" s="245"/>
      <c r="U163" s="246"/>
      <c r="X163" s="125">
        <f t="shared" si="41"/>
        <v>0</v>
      </c>
      <c r="Y163" s="125">
        <f t="shared" si="42"/>
        <v>0</v>
      </c>
      <c r="Z163" s="125">
        <f t="shared" si="43"/>
        <v>0</v>
      </c>
      <c r="AA163" s="125">
        <f t="shared" si="44"/>
        <v>0</v>
      </c>
      <c r="AB163" s="125">
        <f t="shared" si="45"/>
        <v>0</v>
      </c>
      <c r="AC163" s="125">
        <f t="shared" si="46"/>
        <v>0</v>
      </c>
      <c r="AD163" s="125">
        <f t="shared" si="47"/>
        <v>0</v>
      </c>
      <c r="AE163" s="125">
        <f t="shared" si="48"/>
        <v>0</v>
      </c>
      <c r="AF163" s="125">
        <f t="shared" si="49"/>
        <v>0</v>
      </c>
      <c r="AG163" s="125">
        <f t="shared" si="50"/>
        <v>0</v>
      </c>
      <c r="AH163" s="125">
        <f t="shared" si="51"/>
        <v>0</v>
      </c>
      <c r="AI163" s="125">
        <f t="shared" si="52"/>
        <v>0</v>
      </c>
      <c r="AJ163" s="125">
        <f t="shared" si="53"/>
        <v>0</v>
      </c>
      <c r="AK163" s="125">
        <f t="shared" si="54"/>
        <v>0</v>
      </c>
      <c r="AL163" s="125">
        <f t="shared" si="55"/>
        <v>0</v>
      </c>
      <c r="AM163" s="125">
        <f t="shared" si="56"/>
        <v>0</v>
      </c>
    </row>
    <row r="164" spans="1:39" ht="22.5" customHeight="1">
      <c r="A164" s="120"/>
      <c r="B164" s="82" t="str">
        <f>IF(ISBLANK('Baseline Paddock Data'!B166),"",'Baseline Paddock Data'!B166)</f>
        <v/>
      </c>
      <c r="C164" s="83" t="str">
        <f>IF(ISBLANK('Baseline Paddock Data'!C166),"",'Baseline Paddock Data'!C166)</f>
        <v/>
      </c>
      <c r="D164" s="250">
        <f t="shared" si="39"/>
        <v>0</v>
      </c>
      <c r="E164" s="252" t="str">
        <f t="shared" si="40"/>
        <v/>
      </c>
      <c r="F164" s="245"/>
      <c r="G164" s="245"/>
      <c r="H164" s="245"/>
      <c r="I164" s="245"/>
      <c r="J164" s="245"/>
      <c r="K164" s="245"/>
      <c r="L164" s="245"/>
      <c r="M164" s="245"/>
      <c r="N164" s="245"/>
      <c r="O164" s="245"/>
      <c r="P164" s="245"/>
      <c r="Q164" s="245"/>
      <c r="R164" s="245"/>
      <c r="S164" s="245"/>
      <c r="T164" s="245"/>
      <c r="U164" s="246"/>
      <c r="X164" s="125">
        <f t="shared" si="41"/>
        <v>0</v>
      </c>
      <c r="Y164" s="125">
        <f t="shared" si="42"/>
        <v>0</v>
      </c>
      <c r="Z164" s="125">
        <f t="shared" si="43"/>
        <v>0</v>
      </c>
      <c r="AA164" s="125">
        <f t="shared" si="44"/>
        <v>0</v>
      </c>
      <c r="AB164" s="125">
        <f t="shared" si="45"/>
        <v>0</v>
      </c>
      <c r="AC164" s="125">
        <f t="shared" si="46"/>
        <v>0</v>
      </c>
      <c r="AD164" s="125">
        <f t="shared" si="47"/>
        <v>0</v>
      </c>
      <c r="AE164" s="125">
        <f t="shared" si="48"/>
        <v>0</v>
      </c>
      <c r="AF164" s="125">
        <f t="shared" si="49"/>
        <v>0</v>
      </c>
      <c r="AG164" s="125">
        <f t="shared" si="50"/>
        <v>0</v>
      </c>
      <c r="AH164" s="125">
        <f t="shared" si="51"/>
        <v>0</v>
      </c>
      <c r="AI164" s="125">
        <f t="shared" si="52"/>
        <v>0</v>
      </c>
      <c r="AJ164" s="125">
        <f t="shared" si="53"/>
        <v>0</v>
      </c>
      <c r="AK164" s="125">
        <f t="shared" si="54"/>
        <v>0</v>
      </c>
      <c r="AL164" s="125">
        <f t="shared" si="55"/>
        <v>0</v>
      </c>
      <c r="AM164" s="125">
        <f t="shared" si="56"/>
        <v>0</v>
      </c>
    </row>
    <row r="165" spans="1:39" ht="22.5" customHeight="1">
      <c r="A165" s="120"/>
      <c r="B165" s="82" t="str">
        <f>IF(ISBLANK('Baseline Paddock Data'!B167),"",'Baseline Paddock Data'!B167)</f>
        <v/>
      </c>
      <c r="C165" s="83" t="str">
        <f>IF(ISBLANK('Baseline Paddock Data'!C167),"",'Baseline Paddock Data'!C167)</f>
        <v/>
      </c>
      <c r="D165" s="250">
        <f t="shared" si="39"/>
        <v>0</v>
      </c>
      <c r="E165" s="252" t="str">
        <f t="shared" si="40"/>
        <v/>
      </c>
      <c r="F165" s="245"/>
      <c r="G165" s="245"/>
      <c r="H165" s="245"/>
      <c r="I165" s="245"/>
      <c r="J165" s="245"/>
      <c r="K165" s="245"/>
      <c r="L165" s="245"/>
      <c r="M165" s="245"/>
      <c r="N165" s="245"/>
      <c r="O165" s="245"/>
      <c r="P165" s="245"/>
      <c r="Q165" s="245"/>
      <c r="R165" s="245"/>
      <c r="S165" s="245"/>
      <c r="T165" s="245"/>
      <c r="U165" s="246"/>
      <c r="X165" s="125">
        <f t="shared" si="41"/>
        <v>0</v>
      </c>
      <c r="Y165" s="125">
        <f t="shared" si="42"/>
        <v>0</v>
      </c>
      <c r="Z165" s="125">
        <f t="shared" si="43"/>
        <v>0</v>
      </c>
      <c r="AA165" s="125">
        <f t="shared" si="44"/>
        <v>0</v>
      </c>
      <c r="AB165" s="125">
        <f t="shared" si="45"/>
        <v>0</v>
      </c>
      <c r="AC165" s="125">
        <f t="shared" si="46"/>
        <v>0</v>
      </c>
      <c r="AD165" s="125">
        <f t="shared" si="47"/>
        <v>0</v>
      </c>
      <c r="AE165" s="125">
        <f t="shared" si="48"/>
        <v>0</v>
      </c>
      <c r="AF165" s="125">
        <f t="shared" si="49"/>
        <v>0</v>
      </c>
      <c r="AG165" s="125">
        <f t="shared" si="50"/>
        <v>0</v>
      </c>
      <c r="AH165" s="125">
        <f t="shared" si="51"/>
        <v>0</v>
      </c>
      <c r="AI165" s="125">
        <f t="shared" si="52"/>
        <v>0</v>
      </c>
      <c r="AJ165" s="125">
        <f t="shared" si="53"/>
        <v>0</v>
      </c>
      <c r="AK165" s="125">
        <f t="shared" si="54"/>
        <v>0</v>
      </c>
      <c r="AL165" s="125">
        <f t="shared" si="55"/>
        <v>0</v>
      </c>
      <c r="AM165" s="125">
        <f t="shared" si="56"/>
        <v>0</v>
      </c>
    </row>
    <row r="166" spans="1:39" ht="22.5" customHeight="1">
      <c r="A166" s="120"/>
      <c r="B166" s="82" t="str">
        <f>IF(ISBLANK('Baseline Paddock Data'!B168),"",'Baseline Paddock Data'!B168)</f>
        <v/>
      </c>
      <c r="C166" s="83" t="str">
        <f>IF(ISBLANK('Baseline Paddock Data'!C168),"",'Baseline Paddock Data'!C168)</f>
        <v/>
      </c>
      <c r="D166" s="250">
        <f t="shared" si="39"/>
        <v>0</v>
      </c>
      <c r="E166" s="252" t="str">
        <f t="shared" si="40"/>
        <v/>
      </c>
      <c r="F166" s="245"/>
      <c r="G166" s="245"/>
      <c r="H166" s="245"/>
      <c r="I166" s="245"/>
      <c r="J166" s="245"/>
      <c r="K166" s="245"/>
      <c r="L166" s="245"/>
      <c r="M166" s="245"/>
      <c r="N166" s="245"/>
      <c r="O166" s="245"/>
      <c r="P166" s="245"/>
      <c r="Q166" s="245"/>
      <c r="R166" s="245"/>
      <c r="S166" s="245"/>
      <c r="T166" s="245"/>
      <c r="U166" s="246"/>
      <c r="X166" s="125">
        <f t="shared" si="41"/>
        <v>0</v>
      </c>
      <c r="Y166" s="125">
        <f t="shared" si="42"/>
        <v>0</v>
      </c>
      <c r="Z166" s="125">
        <f t="shared" si="43"/>
        <v>0</v>
      </c>
      <c r="AA166" s="125">
        <f t="shared" si="44"/>
        <v>0</v>
      </c>
      <c r="AB166" s="125">
        <f t="shared" si="45"/>
        <v>0</v>
      </c>
      <c r="AC166" s="125">
        <f t="shared" si="46"/>
        <v>0</v>
      </c>
      <c r="AD166" s="125">
        <f t="shared" si="47"/>
        <v>0</v>
      </c>
      <c r="AE166" s="125">
        <f t="shared" si="48"/>
        <v>0</v>
      </c>
      <c r="AF166" s="125">
        <f t="shared" si="49"/>
        <v>0</v>
      </c>
      <c r="AG166" s="125">
        <f t="shared" si="50"/>
        <v>0</v>
      </c>
      <c r="AH166" s="125">
        <f t="shared" si="51"/>
        <v>0</v>
      </c>
      <c r="AI166" s="125">
        <f t="shared" si="52"/>
        <v>0</v>
      </c>
      <c r="AJ166" s="125">
        <f t="shared" si="53"/>
        <v>0</v>
      </c>
      <c r="AK166" s="125">
        <f t="shared" si="54"/>
        <v>0</v>
      </c>
      <c r="AL166" s="125">
        <f t="shared" si="55"/>
        <v>0</v>
      </c>
      <c r="AM166" s="125">
        <f t="shared" si="56"/>
        <v>0</v>
      </c>
    </row>
    <row r="167" spans="1:39" ht="22.5" customHeight="1">
      <c r="A167" s="120"/>
      <c r="B167" s="82" t="str">
        <f>IF(ISBLANK('Baseline Paddock Data'!B169),"",'Baseline Paddock Data'!B169)</f>
        <v/>
      </c>
      <c r="C167" s="83" t="str">
        <f>IF(ISBLANK('Baseline Paddock Data'!C169),"",'Baseline Paddock Data'!C169)</f>
        <v/>
      </c>
      <c r="D167" s="250">
        <f t="shared" si="39"/>
        <v>0</v>
      </c>
      <c r="E167" s="252" t="str">
        <f t="shared" si="40"/>
        <v/>
      </c>
      <c r="F167" s="245"/>
      <c r="G167" s="245"/>
      <c r="H167" s="245"/>
      <c r="I167" s="245"/>
      <c r="J167" s="245"/>
      <c r="K167" s="245"/>
      <c r="L167" s="245"/>
      <c r="M167" s="245"/>
      <c r="N167" s="245"/>
      <c r="O167" s="245"/>
      <c r="P167" s="245"/>
      <c r="Q167" s="245"/>
      <c r="R167" s="245"/>
      <c r="S167" s="245"/>
      <c r="T167" s="245"/>
      <c r="U167" s="246"/>
      <c r="X167" s="125">
        <f t="shared" si="41"/>
        <v>0</v>
      </c>
      <c r="Y167" s="125">
        <f t="shared" si="42"/>
        <v>0</v>
      </c>
      <c r="Z167" s="125">
        <f t="shared" si="43"/>
        <v>0</v>
      </c>
      <c r="AA167" s="125">
        <f t="shared" si="44"/>
        <v>0</v>
      </c>
      <c r="AB167" s="125">
        <f t="shared" si="45"/>
        <v>0</v>
      </c>
      <c r="AC167" s="125">
        <f t="shared" si="46"/>
        <v>0</v>
      </c>
      <c r="AD167" s="125">
        <f t="shared" si="47"/>
        <v>0</v>
      </c>
      <c r="AE167" s="125">
        <f t="shared" si="48"/>
        <v>0</v>
      </c>
      <c r="AF167" s="125">
        <f t="shared" si="49"/>
        <v>0</v>
      </c>
      <c r="AG167" s="125">
        <f t="shared" si="50"/>
        <v>0</v>
      </c>
      <c r="AH167" s="125">
        <f t="shared" si="51"/>
        <v>0</v>
      </c>
      <c r="AI167" s="125">
        <f t="shared" si="52"/>
        <v>0</v>
      </c>
      <c r="AJ167" s="125">
        <f t="shared" si="53"/>
        <v>0</v>
      </c>
      <c r="AK167" s="125">
        <f t="shared" si="54"/>
        <v>0</v>
      </c>
      <c r="AL167" s="125">
        <f t="shared" si="55"/>
        <v>0</v>
      </c>
      <c r="AM167" s="125">
        <f t="shared" si="56"/>
        <v>0</v>
      </c>
    </row>
    <row r="168" spans="1:39" ht="22.5" customHeight="1">
      <c r="A168" s="120"/>
      <c r="B168" s="82" t="str">
        <f>IF(ISBLANK('Baseline Paddock Data'!B170),"",'Baseline Paddock Data'!B170)</f>
        <v/>
      </c>
      <c r="C168" s="83" t="str">
        <f>IF(ISBLANK('Baseline Paddock Data'!C170),"",'Baseline Paddock Data'!C170)</f>
        <v/>
      </c>
      <c r="D168" s="250">
        <f t="shared" si="39"/>
        <v>0</v>
      </c>
      <c r="E168" s="252" t="str">
        <f t="shared" si="40"/>
        <v/>
      </c>
      <c r="F168" s="245"/>
      <c r="G168" s="245"/>
      <c r="H168" s="245"/>
      <c r="I168" s="245"/>
      <c r="J168" s="245"/>
      <c r="K168" s="245"/>
      <c r="L168" s="245"/>
      <c r="M168" s="245"/>
      <c r="N168" s="245"/>
      <c r="O168" s="245"/>
      <c r="P168" s="245"/>
      <c r="Q168" s="245"/>
      <c r="R168" s="245"/>
      <c r="S168" s="245"/>
      <c r="T168" s="245"/>
      <c r="U168" s="246"/>
      <c r="X168" s="125">
        <f t="shared" si="41"/>
        <v>0</v>
      </c>
      <c r="Y168" s="125">
        <f t="shared" si="42"/>
        <v>0</v>
      </c>
      <c r="Z168" s="125">
        <f t="shared" si="43"/>
        <v>0</v>
      </c>
      <c r="AA168" s="125">
        <f t="shared" si="44"/>
        <v>0</v>
      </c>
      <c r="AB168" s="125">
        <f t="shared" si="45"/>
        <v>0</v>
      </c>
      <c r="AC168" s="125">
        <f t="shared" si="46"/>
        <v>0</v>
      </c>
      <c r="AD168" s="125">
        <f t="shared" si="47"/>
        <v>0</v>
      </c>
      <c r="AE168" s="125">
        <f t="shared" si="48"/>
        <v>0</v>
      </c>
      <c r="AF168" s="125">
        <f t="shared" si="49"/>
        <v>0</v>
      </c>
      <c r="AG168" s="125">
        <f t="shared" si="50"/>
        <v>0</v>
      </c>
      <c r="AH168" s="125">
        <f t="shared" si="51"/>
        <v>0</v>
      </c>
      <c r="AI168" s="125">
        <f t="shared" si="52"/>
        <v>0</v>
      </c>
      <c r="AJ168" s="125">
        <f t="shared" si="53"/>
        <v>0</v>
      </c>
      <c r="AK168" s="125">
        <f t="shared" si="54"/>
        <v>0</v>
      </c>
      <c r="AL168" s="125">
        <f t="shared" si="55"/>
        <v>0</v>
      </c>
      <c r="AM168" s="125">
        <f t="shared" si="56"/>
        <v>0</v>
      </c>
    </row>
    <row r="169" spans="1:39" ht="22.5" customHeight="1">
      <c r="A169" s="120"/>
      <c r="B169" s="82" t="str">
        <f>IF(ISBLANK('Baseline Paddock Data'!B171),"",'Baseline Paddock Data'!B171)</f>
        <v/>
      </c>
      <c r="C169" s="83" t="str">
        <f>IF(ISBLANK('Baseline Paddock Data'!C171),"",'Baseline Paddock Data'!C171)</f>
        <v/>
      </c>
      <c r="D169" s="250">
        <f t="shared" si="39"/>
        <v>0</v>
      </c>
      <c r="E169" s="252" t="str">
        <f t="shared" si="40"/>
        <v/>
      </c>
      <c r="F169" s="245"/>
      <c r="G169" s="245"/>
      <c r="H169" s="245"/>
      <c r="I169" s="245"/>
      <c r="J169" s="245"/>
      <c r="K169" s="245"/>
      <c r="L169" s="245"/>
      <c r="M169" s="245"/>
      <c r="N169" s="245"/>
      <c r="O169" s="245"/>
      <c r="P169" s="245"/>
      <c r="Q169" s="245"/>
      <c r="R169" s="245"/>
      <c r="S169" s="245"/>
      <c r="T169" s="245"/>
      <c r="U169" s="246"/>
      <c r="X169" s="125">
        <f t="shared" si="41"/>
        <v>0</v>
      </c>
      <c r="Y169" s="125">
        <f t="shared" si="42"/>
        <v>0</v>
      </c>
      <c r="Z169" s="125">
        <f t="shared" si="43"/>
        <v>0</v>
      </c>
      <c r="AA169" s="125">
        <f t="shared" si="44"/>
        <v>0</v>
      </c>
      <c r="AB169" s="125">
        <f t="shared" si="45"/>
        <v>0</v>
      </c>
      <c r="AC169" s="125">
        <f t="shared" si="46"/>
        <v>0</v>
      </c>
      <c r="AD169" s="125">
        <f t="shared" si="47"/>
        <v>0</v>
      </c>
      <c r="AE169" s="125">
        <f t="shared" si="48"/>
        <v>0</v>
      </c>
      <c r="AF169" s="125">
        <f t="shared" si="49"/>
        <v>0</v>
      </c>
      <c r="AG169" s="125">
        <f t="shared" si="50"/>
        <v>0</v>
      </c>
      <c r="AH169" s="125">
        <f t="shared" si="51"/>
        <v>0</v>
      </c>
      <c r="AI169" s="125">
        <f t="shared" si="52"/>
        <v>0</v>
      </c>
      <c r="AJ169" s="125">
        <f t="shared" si="53"/>
        <v>0</v>
      </c>
      <c r="AK169" s="125">
        <f t="shared" si="54"/>
        <v>0</v>
      </c>
      <c r="AL169" s="125">
        <f t="shared" si="55"/>
        <v>0</v>
      </c>
      <c r="AM169" s="125">
        <f t="shared" si="56"/>
        <v>0</v>
      </c>
    </row>
    <row r="170" spans="1:39" ht="22.5" customHeight="1">
      <c r="A170" s="120"/>
      <c r="B170" s="82" t="str">
        <f>IF(ISBLANK('Baseline Paddock Data'!B172),"",'Baseline Paddock Data'!B172)</f>
        <v/>
      </c>
      <c r="C170" s="83" t="str">
        <f>IF(ISBLANK('Baseline Paddock Data'!C172),"",'Baseline Paddock Data'!C172)</f>
        <v/>
      </c>
      <c r="D170" s="250">
        <f t="shared" si="39"/>
        <v>0</v>
      </c>
      <c r="E170" s="252" t="str">
        <f t="shared" si="40"/>
        <v/>
      </c>
      <c r="F170" s="245"/>
      <c r="G170" s="245"/>
      <c r="H170" s="245"/>
      <c r="I170" s="245"/>
      <c r="J170" s="245"/>
      <c r="K170" s="245"/>
      <c r="L170" s="245"/>
      <c r="M170" s="245"/>
      <c r="N170" s="245"/>
      <c r="O170" s="245"/>
      <c r="P170" s="245"/>
      <c r="Q170" s="245"/>
      <c r="R170" s="245"/>
      <c r="S170" s="245"/>
      <c r="T170" s="245"/>
      <c r="U170" s="246"/>
      <c r="X170" s="125">
        <f t="shared" si="41"/>
        <v>0</v>
      </c>
      <c r="Y170" s="125">
        <f t="shared" si="42"/>
        <v>0</v>
      </c>
      <c r="Z170" s="125">
        <f t="shared" si="43"/>
        <v>0</v>
      </c>
      <c r="AA170" s="125">
        <f t="shared" si="44"/>
        <v>0</v>
      </c>
      <c r="AB170" s="125">
        <f t="shared" si="45"/>
        <v>0</v>
      </c>
      <c r="AC170" s="125">
        <f t="shared" si="46"/>
        <v>0</v>
      </c>
      <c r="AD170" s="125">
        <f t="shared" si="47"/>
        <v>0</v>
      </c>
      <c r="AE170" s="125">
        <f t="shared" si="48"/>
        <v>0</v>
      </c>
      <c r="AF170" s="125">
        <f t="shared" si="49"/>
        <v>0</v>
      </c>
      <c r="AG170" s="125">
        <f t="shared" si="50"/>
        <v>0</v>
      </c>
      <c r="AH170" s="125">
        <f t="shared" si="51"/>
        <v>0</v>
      </c>
      <c r="AI170" s="125">
        <f t="shared" si="52"/>
        <v>0</v>
      </c>
      <c r="AJ170" s="125">
        <f t="shared" si="53"/>
        <v>0</v>
      </c>
      <c r="AK170" s="125">
        <f t="shared" si="54"/>
        <v>0</v>
      </c>
      <c r="AL170" s="125">
        <f t="shared" si="55"/>
        <v>0</v>
      </c>
      <c r="AM170" s="125">
        <f t="shared" si="56"/>
        <v>0</v>
      </c>
    </row>
    <row r="171" spans="1:39" ht="22.5" customHeight="1">
      <c r="A171" s="120"/>
      <c r="B171" s="82" t="str">
        <f>IF(ISBLANK('Baseline Paddock Data'!B173),"",'Baseline Paddock Data'!B173)</f>
        <v/>
      </c>
      <c r="C171" s="83" t="str">
        <f>IF(ISBLANK('Baseline Paddock Data'!C173),"",'Baseline Paddock Data'!C173)</f>
        <v/>
      </c>
      <c r="D171" s="250">
        <f t="shared" si="39"/>
        <v>0</v>
      </c>
      <c r="E171" s="252" t="str">
        <f t="shared" si="40"/>
        <v/>
      </c>
      <c r="F171" s="245"/>
      <c r="G171" s="245"/>
      <c r="H171" s="245"/>
      <c r="I171" s="245"/>
      <c r="J171" s="245"/>
      <c r="K171" s="245"/>
      <c r="L171" s="245"/>
      <c r="M171" s="245"/>
      <c r="N171" s="245"/>
      <c r="O171" s="245"/>
      <c r="P171" s="245"/>
      <c r="Q171" s="245"/>
      <c r="R171" s="245"/>
      <c r="S171" s="245"/>
      <c r="T171" s="245"/>
      <c r="U171" s="246"/>
      <c r="X171" s="125">
        <f t="shared" si="41"/>
        <v>0</v>
      </c>
      <c r="Y171" s="125">
        <f t="shared" si="42"/>
        <v>0</v>
      </c>
      <c r="Z171" s="125">
        <f t="shared" si="43"/>
        <v>0</v>
      </c>
      <c r="AA171" s="125">
        <f t="shared" si="44"/>
        <v>0</v>
      </c>
      <c r="AB171" s="125">
        <f t="shared" si="45"/>
        <v>0</v>
      </c>
      <c r="AC171" s="125">
        <f t="shared" si="46"/>
        <v>0</v>
      </c>
      <c r="AD171" s="125">
        <f t="shared" si="47"/>
        <v>0</v>
      </c>
      <c r="AE171" s="125">
        <f t="shared" si="48"/>
        <v>0</v>
      </c>
      <c r="AF171" s="125">
        <f t="shared" si="49"/>
        <v>0</v>
      </c>
      <c r="AG171" s="125">
        <f t="shared" si="50"/>
        <v>0</v>
      </c>
      <c r="AH171" s="125">
        <f t="shared" si="51"/>
        <v>0</v>
      </c>
      <c r="AI171" s="125">
        <f t="shared" si="52"/>
        <v>0</v>
      </c>
      <c r="AJ171" s="125">
        <f t="shared" si="53"/>
        <v>0</v>
      </c>
      <c r="AK171" s="125">
        <f t="shared" si="54"/>
        <v>0</v>
      </c>
      <c r="AL171" s="125">
        <f t="shared" si="55"/>
        <v>0</v>
      </c>
      <c r="AM171" s="125">
        <f t="shared" si="56"/>
        <v>0</v>
      </c>
    </row>
    <row r="172" spans="1:39" ht="22.5" customHeight="1">
      <c r="A172" s="120"/>
      <c r="B172" s="82" t="str">
        <f>IF(ISBLANK('Baseline Paddock Data'!B174),"",'Baseline Paddock Data'!B174)</f>
        <v/>
      </c>
      <c r="C172" s="83" t="str">
        <f>IF(ISBLANK('Baseline Paddock Data'!C174),"",'Baseline Paddock Data'!C174)</f>
        <v/>
      </c>
      <c r="D172" s="250">
        <f t="shared" si="39"/>
        <v>0</v>
      </c>
      <c r="E172" s="252" t="str">
        <f t="shared" si="40"/>
        <v/>
      </c>
      <c r="F172" s="245"/>
      <c r="G172" s="245"/>
      <c r="H172" s="245"/>
      <c r="I172" s="245"/>
      <c r="J172" s="245"/>
      <c r="K172" s="245"/>
      <c r="L172" s="245"/>
      <c r="M172" s="245"/>
      <c r="N172" s="245"/>
      <c r="O172" s="245"/>
      <c r="P172" s="245"/>
      <c r="Q172" s="245"/>
      <c r="R172" s="245"/>
      <c r="S172" s="245"/>
      <c r="T172" s="245"/>
      <c r="U172" s="246"/>
      <c r="X172" s="125">
        <f t="shared" si="41"/>
        <v>0</v>
      </c>
      <c r="Y172" s="125">
        <f t="shared" si="42"/>
        <v>0</v>
      </c>
      <c r="Z172" s="125">
        <f t="shared" si="43"/>
        <v>0</v>
      </c>
      <c r="AA172" s="125">
        <f t="shared" si="44"/>
        <v>0</v>
      </c>
      <c r="AB172" s="125">
        <f t="shared" si="45"/>
        <v>0</v>
      </c>
      <c r="AC172" s="125">
        <f t="shared" si="46"/>
        <v>0</v>
      </c>
      <c r="AD172" s="125">
        <f t="shared" si="47"/>
        <v>0</v>
      </c>
      <c r="AE172" s="125">
        <f t="shared" si="48"/>
        <v>0</v>
      </c>
      <c r="AF172" s="125">
        <f t="shared" si="49"/>
        <v>0</v>
      </c>
      <c r="AG172" s="125">
        <f t="shared" si="50"/>
        <v>0</v>
      </c>
      <c r="AH172" s="125">
        <f t="shared" si="51"/>
        <v>0</v>
      </c>
      <c r="AI172" s="125">
        <f t="shared" si="52"/>
        <v>0</v>
      </c>
      <c r="AJ172" s="125">
        <f t="shared" si="53"/>
        <v>0</v>
      </c>
      <c r="AK172" s="125">
        <f t="shared" si="54"/>
        <v>0</v>
      </c>
      <c r="AL172" s="125">
        <f t="shared" si="55"/>
        <v>0</v>
      </c>
      <c r="AM172" s="125">
        <f t="shared" si="56"/>
        <v>0</v>
      </c>
    </row>
    <row r="173" spans="1:39" ht="22.5" customHeight="1">
      <c r="A173" s="120"/>
      <c r="B173" s="82" t="str">
        <f>IF(ISBLANK('Baseline Paddock Data'!B175),"",'Baseline Paddock Data'!B175)</f>
        <v/>
      </c>
      <c r="C173" s="83" t="str">
        <f>IF(ISBLANK('Baseline Paddock Data'!C175),"",'Baseline Paddock Data'!C175)</f>
        <v/>
      </c>
      <c r="D173" s="250">
        <f t="shared" si="39"/>
        <v>0</v>
      </c>
      <c r="E173" s="252" t="str">
        <f t="shared" si="40"/>
        <v/>
      </c>
      <c r="F173" s="245"/>
      <c r="G173" s="245"/>
      <c r="H173" s="245"/>
      <c r="I173" s="245"/>
      <c r="J173" s="245"/>
      <c r="K173" s="245"/>
      <c r="L173" s="245"/>
      <c r="M173" s="245"/>
      <c r="N173" s="245"/>
      <c r="O173" s="245"/>
      <c r="P173" s="245"/>
      <c r="Q173" s="245"/>
      <c r="R173" s="245"/>
      <c r="S173" s="245"/>
      <c r="T173" s="245"/>
      <c r="U173" s="246"/>
      <c r="X173" s="125">
        <f t="shared" si="41"/>
        <v>0</v>
      </c>
      <c r="Y173" s="125">
        <f t="shared" si="42"/>
        <v>0</v>
      </c>
      <c r="Z173" s="125">
        <f t="shared" si="43"/>
        <v>0</v>
      </c>
      <c r="AA173" s="125">
        <f t="shared" si="44"/>
        <v>0</v>
      </c>
      <c r="AB173" s="125">
        <f t="shared" si="45"/>
        <v>0</v>
      </c>
      <c r="AC173" s="125">
        <f t="shared" si="46"/>
        <v>0</v>
      </c>
      <c r="AD173" s="125">
        <f t="shared" si="47"/>
        <v>0</v>
      </c>
      <c r="AE173" s="125">
        <f t="shared" si="48"/>
        <v>0</v>
      </c>
      <c r="AF173" s="125">
        <f t="shared" si="49"/>
        <v>0</v>
      </c>
      <c r="AG173" s="125">
        <f t="shared" si="50"/>
        <v>0</v>
      </c>
      <c r="AH173" s="125">
        <f t="shared" si="51"/>
        <v>0</v>
      </c>
      <c r="AI173" s="125">
        <f t="shared" si="52"/>
        <v>0</v>
      </c>
      <c r="AJ173" s="125">
        <f t="shared" si="53"/>
        <v>0</v>
      </c>
      <c r="AK173" s="125">
        <f t="shared" si="54"/>
        <v>0</v>
      </c>
      <c r="AL173" s="125">
        <f t="shared" si="55"/>
        <v>0</v>
      </c>
      <c r="AM173" s="125">
        <f t="shared" si="56"/>
        <v>0</v>
      </c>
    </row>
    <row r="174" spans="1:39" ht="22.5" customHeight="1">
      <c r="A174" s="120"/>
      <c r="B174" s="82" t="str">
        <f>IF(ISBLANK('Baseline Paddock Data'!B176),"",'Baseline Paddock Data'!B176)</f>
        <v/>
      </c>
      <c r="C174" s="83" t="str">
        <f>IF(ISBLANK('Baseline Paddock Data'!C176),"",'Baseline Paddock Data'!C176)</f>
        <v/>
      </c>
      <c r="D174" s="250">
        <f t="shared" si="39"/>
        <v>0</v>
      </c>
      <c r="E174" s="252" t="str">
        <f t="shared" si="40"/>
        <v/>
      </c>
      <c r="F174" s="245"/>
      <c r="G174" s="245"/>
      <c r="H174" s="245"/>
      <c r="I174" s="245"/>
      <c r="J174" s="245"/>
      <c r="K174" s="245"/>
      <c r="L174" s="245"/>
      <c r="M174" s="245"/>
      <c r="N174" s="245"/>
      <c r="O174" s="245"/>
      <c r="P174" s="245"/>
      <c r="Q174" s="245"/>
      <c r="R174" s="245"/>
      <c r="S174" s="245"/>
      <c r="T174" s="245"/>
      <c r="U174" s="246"/>
      <c r="X174" s="125">
        <f t="shared" si="41"/>
        <v>0</v>
      </c>
      <c r="Y174" s="125">
        <f t="shared" si="42"/>
        <v>0</v>
      </c>
      <c r="Z174" s="125">
        <f t="shared" si="43"/>
        <v>0</v>
      </c>
      <c r="AA174" s="125">
        <f t="shared" si="44"/>
        <v>0</v>
      </c>
      <c r="AB174" s="125">
        <f t="shared" si="45"/>
        <v>0</v>
      </c>
      <c r="AC174" s="125">
        <f t="shared" si="46"/>
        <v>0</v>
      </c>
      <c r="AD174" s="125">
        <f t="shared" si="47"/>
        <v>0</v>
      </c>
      <c r="AE174" s="125">
        <f t="shared" si="48"/>
        <v>0</v>
      </c>
      <c r="AF174" s="125">
        <f t="shared" si="49"/>
        <v>0</v>
      </c>
      <c r="AG174" s="125">
        <f t="shared" si="50"/>
        <v>0</v>
      </c>
      <c r="AH174" s="125">
        <f t="shared" si="51"/>
        <v>0</v>
      </c>
      <c r="AI174" s="125">
        <f t="shared" si="52"/>
        <v>0</v>
      </c>
      <c r="AJ174" s="125">
        <f t="shared" si="53"/>
        <v>0</v>
      </c>
      <c r="AK174" s="125">
        <f t="shared" si="54"/>
        <v>0</v>
      </c>
      <c r="AL174" s="125">
        <f t="shared" si="55"/>
        <v>0</v>
      </c>
      <c r="AM174" s="125">
        <f t="shared" si="56"/>
        <v>0</v>
      </c>
    </row>
    <row r="175" spans="1:39" ht="22.5" customHeight="1">
      <c r="A175" s="120"/>
      <c r="B175" s="82" t="str">
        <f>IF(ISBLANK('Baseline Paddock Data'!B177),"",'Baseline Paddock Data'!B177)</f>
        <v/>
      </c>
      <c r="C175" s="83" t="str">
        <f>IF(ISBLANK('Baseline Paddock Data'!C177),"",'Baseline Paddock Data'!C177)</f>
        <v/>
      </c>
      <c r="D175" s="250">
        <f t="shared" si="39"/>
        <v>0</v>
      </c>
      <c r="E175" s="252" t="str">
        <f t="shared" si="40"/>
        <v/>
      </c>
      <c r="F175" s="245"/>
      <c r="G175" s="245"/>
      <c r="H175" s="245"/>
      <c r="I175" s="245"/>
      <c r="J175" s="245"/>
      <c r="K175" s="245"/>
      <c r="L175" s="245"/>
      <c r="M175" s="245"/>
      <c r="N175" s="245"/>
      <c r="O175" s="245"/>
      <c r="P175" s="245"/>
      <c r="Q175" s="245"/>
      <c r="R175" s="245"/>
      <c r="S175" s="245"/>
      <c r="T175" s="245"/>
      <c r="U175" s="246"/>
      <c r="X175" s="125">
        <f t="shared" si="41"/>
        <v>0</v>
      </c>
      <c r="Y175" s="125">
        <f t="shared" si="42"/>
        <v>0</v>
      </c>
      <c r="Z175" s="125">
        <f t="shared" si="43"/>
        <v>0</v>
      </c>
      <c r="AA175" s="125">
        <f t="shared" si="44"/>
        <v>0</v>
      </c>
      <c r="AB175" s="125">
        <f t="shared" si="45"/>
        <v>0</v>
      </c>
      <c r="AC175" s="125">
        <f t="shared" si="46"/>
        <v>0</v>
      </c>
      <c r="AD175" s="125">
        <f t="shared" si="47"/>
        <v>0</v>
      </c>
      <c r="AE175" s="125">
        <f t="shared" si="48"/>
        <v>0</v>
      </c>
      <c r="AF175" s="125">
        <f t="shared" si="49"/>
        <v>0</v>
      </c>
      <c r="AG175" s="125">
        <f t="shared" si="50"/>
        <v>0</v>
      </c>
      <c r="AH175" s="125">
        <f t="shared" si="51"/>
        <v>0</v>
      </c>
      <c r="AI175" s="125">
        <f t="shared" si="52"/>
        <v>0</v>
      </c>
      <c r="AJ175" s="125">
        <f t="shared" si="53"/>
        <v>0</v>
      </c>
      <c r="AK175" s="125">
        <f t="shared" si="54"/>
        <v>0</v>
      </c>
      <c r="AL175" s="125">
        <f t="shared" si="55"/>
        <v>0</v>
      </c>
      <c r="AM175" s="125">
        <f t="shared" si="56"/>
        <v>0</v>
      </c>
    </row>
    <row r="176" spans="1:39" ht="22.5" customHeight="1">
      <c r="A176" s="120"/>
      <c r="B176" s="82" t="str">
        <f>IF(ISBLANK('Baseline Paddock Data'!B178),"",'Baseline Paddock Data'!B178)</f>
        <v/>
      </c>
      <c r="C176" s="83" t="str">
        <f>IF(ISBLANK('Baseline Paddock Data'!C178),"",'Baseline Paddock Data'!C178)</f>
        <v/>
      </c>
      <c r="D176" s="250">
        <f t="shared" si="39"/>
        <v>0</v>
      </c>
      <c r="E176" s="252" t="str">
        <f t="shared" si="40"/>
        <v/>
      </c>
      <c r="F176" s="245"/>
      <c r="G176" s="245"/>
      <c r="H176" s="245"/>
      <c r="I176" s="245"/>
      <c r="J176" s="245"/>
      <c r="K176" s="245"/>
      <c r="L176" s="245"/>
      <c r="M176" s="245"/>
      <c r="N176" s="245"/>
      <c r="O176" s="245"/>
      <c r="P176" s="245"/>
      <c r="Q176" s="245"/>
      <c r="R176" s="245"/>
      <c r="S176" s="245"/>
      <c r="T176" s="245"/>
      <c r="U176" s="246"/>
      <c r="X176" s="125">
        <f t="shared" si="41"/>
        <v>0</v>
      </c>
      <c r="Y176" s="125">
        <f t="shared" si="42"/>
        <v>0</v>
      </c>
      <c r="Z176" s="125">
        <f t="shared" si="43"/>
        <v>0</v>
      </c>
      <c r="AA176" s="125">
        <f t="shared" si="44"/>
        <v>0</v>
      </c>
      <c r="AB176" s="125">
        <f t="shared" si="45"/>
        <v>0</v>
      </c>
      <c r="AC176" s="125">
        <f t="shared" si="46"/>
        <v>0</v>
      </c>
      <c r="AD176" s="125">
        <f t="shared" si="47"/>
        <v>0</v>
      </c>
      <c r="AE176" s="125">
        <f t="shared" si="48"/>
        <v>0</v>
      </c>
      <c r="AF176" s="125">
        <f t="shared" si="49"/>
        <v>0</v>
      </c>
      <c r="AG176" s="125">
        <f t="shared" si="50"/>
        <v>0</v>
      </c>
      <c r="AH176" s="125">
        <f t="shared" si="51"/>
        <v>0</v>
      </c>
      <c r="AI176" s="125">
        <f t="shared" si="52"/>
        <v>0</v>
      </c>
      <c r="AJ176" s="125">
        <f t="shared" si="53"/>
        <v>0</v>
      </c>
      <c r="AK176" s="125">
        <f t="shared" si="54"/>
        <v>0</v>
      </c>
      <c r="AL176" s="125">
        <f t="shared" si="55"/>
        <v>0</v>
      </c>
      <c r="AM176" s="125">
        <f t="shared" si="56"/>
        <v>0</v>
      </c>
    </row>
    <row r="177" spans="1:39" ht="22.5" customHeight="1">
      <c r="A177" s="120"/>
      <c r="B177" s="82" t="str">
        <f>IF(ISBLANK('Baseline Paddock Data'!B179),"",'Baseline Paddock Data'!B179)</f>
        <v/>
      </c>
      <c r="C177" s="83" t="str">
        <f>IF(ISBLANK('Baseline Paddock Data'!C179),"",'Baseline Paddock Data'!C179)</f>
        <v/>
      </c>
      <c r="D177" s="250">
        <f t="shared" si="39"/>
        <v>0</v>
      </c>
      <c r="E177" s="252" t="str">
        <f t="shared" si="40"/>
        <v/>
      </c>
      <c r="F177" s="245"/>
      <c r="G177" s="245"/>
      <c r="H177" s="245"/>
      <c r="I177" s="245"/>
      <c r="J177" s="245"/>
      <c r="K177" s="245"/>
      <c r="L177" s="245"/>
      <c r="M177" s="245"/>
      <c r="N177" s="245"/>
      <c r="O177" s="245"/>
      <c r="P177" s="245"/>
      <c r="Q177" s="245"/>
      <c r="R177" s="245"/>
      <c r="S177" s="245"/>
      <c r="T177" s="245"/>
      <c r="U177" s="246"/>
      <c r="X177" s="125">
        <f t="shared" si="41"/>
        <v>0</v>
      </c>
      <c r="Y177" s="125">
        <f t="shared" si="42"/>
        <v>0</v>
      </c>
      <c r="Z177" s="125">
        <f t="shared" si="43"/>
        <v>0</v>
      </c>
      <c r="AA177" s="125">
        <f t="shared" si="44"/>
        <v>0</v>
      </c>
      <c r="AB177" s="125">
        <f t="shared" si="45"/>
        <v>0</v>
      </c>
      <c r="AC177" s="125">
        <f t="shared" si="46"/>
        <v>0</v>
      </c>
      <c r="AD177" s="125">
        <f t="shared" si="47"/>
        <v>0</v>
      </c>
      <c r="AE177" s="125">
        <f t="shared" si="48"/>
        <v>0</v>
      </c>
      <c r="AF177" s="125">
        <f t="shared" si="49"/>
        <v>0</v>
      </c>
      <c r="AG177" s="125">
        <f t="shared" si="50"/>
        <v>0</v>
      </c>
      <c r="AH177" s="125">
        <f t="shared" si="51"/>
        <v>0</v>
      </c>
      <c r="AI177" s="125">
        <f t="shared" si="52"/>
        <v>0</v>
      </c>
      <c r="AJ177" s="125">
        <f t="shared" si="53"/>
        <v>0</v>
      </c>
      <c r="AK177" s="125">
        <f t="shared" si="54"/>
        <v>0</v>
      </c>
      <c r="AL177" s="125">
        <f t="shared" si="55"/>
        <v>0</v>
      </c>
      <c r="AM177" s="125">
        <f t="shared" si="56"/>
        <v>0</v>
      </c>
    </row>
    <row r="178" spans="1:39" ht="22.5" customHeight="1">
      <c r="A178" s="120"/>
      <c r="B178" s="82" t="str">
        <f>IF(ISBLANK('Baseline Paddock Data'!B180),"",'Baseline Paddock Data'!B180)</f>
        <v/>
      </c>
      <c r="C178" s="83" t="str">
        <f>IF(ISBLANK('Baseline Paddock Data'!C180),"",'Baseline Paddock Data'!C180)</f>
        <v/>
      </c>
      <c r="D178" s="250">
        <f t="shared" si="39"/>
        <v>0</v>
      </c>
      <c r="E178" s="252" t="str">
        <f t="shared" si="40"/>
        <v/>
      </c>
      <c r="F178" s="245"/>
      <c r="G178" s="245"/>
      <c r="H178" s="245"/>
      <c r="I178" s="245"/>
      <c r="J178" s="245"/>
      <c r="K178" s="245"/>
      <c r="L178" s="245"/>
      <c r="M178" s="245"/>
      <c r="N178" s="245"/>
      <c r="O178" s="245"/>
      <c r="P178" s="245"/>
      <c r="Q178" s="245"/>
      <c r="R178" s="245"/>
      <c r="S178" s="245"/>
      <c r="T178" s="245"/>
      <c r="U178" s="246"/>
      <c r="X178" s="125">
        <f t="shared" si="41"/>
        <v>0</v>
      </c>
      <c r="Y178" s="125">
        <f t="shared" si="42"/>
        <v>0</v>
      </c>
      <c r="Z178" s="125">
        <f t="shared" si="43"/>
        <v>0</v>
      </c>
      <c r="AA178" s="125">
        <f t="shared" si="44"/>
        <v>0</v>
      </c>
      <c r="AB178" s="125">
        <f t="shared" si="45"/>
        <v>0</v>
      </c>
      <c r="AC178" s="125">
        <f t="shared" si="46"/>
        <v>0</v>
      </c>
      <c r="AD178" s="125">
        <f t="shared" si="47"/>
        <v>0</v>
      </c>
      <c r="AE178" s="125">
        <f t="shared" si="48"/>
        <v>0</v>
      </c>
      <c r="AF178" s="125">
        <f t="shared" si="49"/>
        <v>0</v>
      </c>
      <c r="AG178" s="125">
        <f t="shared" si="50"/>
        <v>0</v>
      </c>
      <c r="AH178" s="125">
        <f t="shared" si="51"/>
        <v>0</v>
      </c>
      <c r="AI178" s="125">
        <f t="shared" si="52"/>
        <v>0</v>
      </c>
      <c r="AJ178" s="125">
        <f t="shared" si="53"/>
        <v>0</v>
      </c>
      <c r="AK178" s="125">
        <f t="shared" si="54"/>
        <v>0</v>
      </c>
      <c r="AL178" s="125">
        <f t="shared" si="55"/>
        <v>0</v>
      </c>
      <c r="AM178" s="125">
        <f t="shared" si="56"/>
        <v>0</v>
      </c>
    </row>
    <row r="179" spans="1:39" ht="22.5" customHeight="1">
      <c r="A179" s="120"/>
      <c r="B179" s="82" t="str">
        <f>IF(ISBLANK('Baseline Paddock Data'!B181),"",'Baseline Paddock Data'!B181)</f>
        <v/>
      </c>
      <c r="C179" s="83" t="str">
        <f>IF(ISBLANK('Baseline Paddock Data'!C181),"",'Baseline Paddock Data'!C181)</f>
        <v/>
      </c>
      <c r="D179" s="250">
        <f t="shared" si="39"/>
        <v>0</v>
      </c>
      <c r="E179" s="252" t="str">
        <f t="shared" si="40"/>
        <v/>
      </c>
      <c r="F179" s="245"/>
      <c r="G179" s="245"/>
      <c r="H179" s="245"/>
      <c r="I179" s="245"/>
      <c r="J179" s="245"/>
      <c r="K179" s="245"/>
      <c r="L179" s="245"/>
      <c r="M179" s="245"/>
      <c r="N179" s="245"/>
      <c r="O179" s="245"/>
      <c r="P179" s="245"/>
      <c r="Q179" s="245"/>
      <c r="R179" s="245"/>
      <c r="S179" s="245"/>
      <c r="T179" s="245"/>
      <c r="U179" s="246"/>
      <c r="X179" s="125">
        <f t="shared" si="41"/>
        <v>0</v>
      </c>
      <c r="Y179" s="125">
        <f t="shared" si="42"/>
        <v>0</v>
      </c>
      <c r="Z179" s="125">
        <f t="shared" si="43"/>
        <v>0</v>
      </c>
      <c r="AA179" s="125">
        <f t="shared" si="44"/>
        <v>0</v>
      </c>
      <c r="AB179" s="125">
        <f t="shared" si="45"/>
        <v>0</v>
      </c>
      <c r="AC179" s="125">
        <f t="shared" si="46"/>
        <v>0</v>
      </c>
      <c r="AD179" s="125">
        <f t="shared" si="47"/>
        <v>0</v>
      </c>
      <c r="AE179" s="125">
        <f t="shared" si="48"/>
        <v>0</v>
      </c>
      <c r="AF179" s="125">
        <f t="shared" si="49"/>
        <v>0</v>
      </c>
      <c r="AG179" s="125">
        <f t="shared" si="50"/>
        <v>0</v>
      </c>
      <c r="AH179" s="125">
        <f t="shared" si="51"/>
        <v>0</v>
      </c>
      <c r="AI179" s="125">
        <f t="shared" si="52"/>
        <v>0</v>
      </c>
      <c r="AJ179" s="125">
        <f t="shared" si="53"/>
        <v>0</v>
      </c>
      <c r="AK179" s="125">
        <f t="shared" si="54"/>
        <v>0</v>
      </c>
      <c r="AL179" s="125">
        <f t="shared" si="55"/>
        <v>0</v>
      </c>
      <c r="AM179" s="125">
        <f t="shared" si="56"/>
        <v>0</v>
      </c>
    </row>
    <row r="180" spans="1:39" ht="22.5" customHeight="1">
      <c r="A180" s="120"/>
      <c r="B180" s="82" t="str">
        <f>IF(ISBLANK('Baseline Paddock Data'!B182),"",'Baseline Paddock Data'!B182)</f>
        <v/>
      </c>
      <c r="C180" s="83" t="str">
        <f>IF(ISBLANK('Baseline Paddock Data'!C182),"",'Baseline Paddock Data'!C182)</f>
        <v/>
      </c>
      <c r="D180" s="250">
        <f t="shared" si="39"/>
        <v>0</v>
      </c>
      <c r="E180" s="252" t="str">
        <f t="shared" si="40"/>
        <v/>
      </c>
      <c r="F180" s="245"/>
      <c r="G180" s="245"/>
      <c r="H180" s="245"/>
      <c r="I180" s="245"/>
      <c r="J180" s="245"/>
      <c r="K180" s="245"/>
      <c r="L180" s="245"/>
      <c r="M180" s="245"/>
      <c r="N180" s="245"/>
      <c r="O180" s="245"/>
      <c r="P180" s="245"/>
      <c r="Q180" s="245"/>
      <c r="R180" s="245"/>
      <c r="S180" s="245"/>
      <c r="T180" s="245"/>
      <c r="U180" s="246"/>
      <c r="X180" s="125">
        <f t="shared" si="41"/>
        <v>0</v>
      </c>
      <c r="Y180" s="125">
        <f t="shared" si="42"/>
        <v>0</v>
      </c>
      <c r="Z180" s="125">
        <f t="shared" si="43"/>
        <v>0</v>
      </c>
      <c r="AA180" s="125">
        <f t="shared" si="44"/>
        <v>0</v>
      </c>
      <c r="AB180" s="125">
        <f t="shared" si="45"/>
        <v>0</v>
      </c>
      <c r="AC180" s="125">
        <f t="shared" si="46"/>
        <v>0</v>
      </c>
      <c r="AD180" s="125">
        <f t="shared" si="47"/>
        <v>0</v>
      </c>
      <c r="AE180" s="125">
        <f t="shared" si="48"/>
        <v>0</v>
      </c>
      <c r="AF180" s="125">
        <f t="shared" si="49"/>
        <v>0</v>
      </c>
      <c r="AG180" s="125">
        <f t="shared" si="50"/>
        <v>0</v>
      </c>
      <c r="AH180" s="125">
        <f t="shared" si="51"/>
        <v>0</v>
      </c>
      <c r="AI180" s="125">
        <f t="shared" si="52"/>
        <v>0</v>
      </c>
      <c r="AJ180" s="125">
        <f t="shared" si="53"/>
        <v>0</v>
      </c>
      <c r="AK180" s="125">
        <f t="shared" si="54"/>
        <v>0</v>
      </c>
      <c r="AL180" s="125">
        <f t="shared" si="55"/>
        <v>0</v>
      </c>
      <c r="AM180" s="125">
        <f t="shared" si="56"/>
        <v>0</v>
      </c>
    </row>
    <row r="181" spans="1:39" ht="22.5" customHeight="1">
      <c r="A181" s="120"/>
      <c r="B181" s="82" t="str">
        <f>IF(ISBLANK('Baseline Paddock Data'!B183),"",'Baseline Paddock Data'!B183)</f>
        <v/>
      </c>
      <c r="C181" s="83" t="str">
        <f>IF(ISBLANK('Baseline Paddock Data'!C183),"",'Baseline Paddock Data'!C183)</f>
        <v/>
      </c>
      <c r="D181" s="250">
        <f t="shared" si="39"/>
        <v>0</v>
      </c>
      <c r="E181" s="252" t="str">
        <f t="shared" si="40"/>
        <v/>
      </c>
      <c r="F181" s="245"/>
      <c r="G181" s="245"/>
      <c r="H181" s="245"/>
      <c r="I181" s="245"/>
      <c r="J181" s="245"/>
      <c r="K181" s="245"/>
      <c r="L181" s="245"/>
      <c r="M181" s="245"/>
      <c r="N181" s="245"/>
      <c r="O181" s="245"/>
      <c r="P181" s="245"/>
      <c r="Q181" s="245"/>
      <c r="R181" s="245"/>
      <c r="S181" s="245"/>
      <c r="T181" s="245"/>
      <c r="U181" s="246"/>
      <c r="X181" s="125">
        <f t="shared" si="41"/>
        <v>0</v>
      </c>
      <c r="Y181" s="125">
        <f t="shared" si="42"/>
        <v>0</v>
      </c>
      <c r="Z181" s="125">
        <f t="shared" si="43"/>
        <v>0</v>
      </c>
      <c r="AA181" s="125">
        <f t="shared" si="44"/>
        <v>0</v>
      </c>
      <c r="AB181" s="125">
        <f t="shared" si="45"/>
        <v>0</v>
      </c>
      <c r="AC181" s="125">
        <f t="shared" si="46"/>
        <v>0</v>
      </c>
      <c r="AD181" s="125">
        <f t="shared" si="47"/>
        <v>0</v>
      </c>
      <c r="AE181" s="125">
        <f t="shared" si="48"/>
        <v>0</v>
      </c>
      <c r="AF181" s="125">
        <f t="shared" si="49"/>
        <v>0</v>
      </c>
      <c r="AG181" s="125">
        <f t="shared" si="50"/>
        <v>0</v>
      </c>
      <c r="AH181" s="125">
        <f t="shared" si="51"/>
        <v>0</v>
      </c>
      <c r="AI181" s="125">
        <f t="shared" si="52"/>
        <v>0</v>
      </c>
      <c r="AJ181" s="125">
        <f t="shared" si="53"/>
        <v>0</v>
      </c>
      <c r="AK181" s="125">
        <f t="shared" si="54"/>
        <v>0</v>
      </c>
      <c r="AL181" s="125">
        <f t="shared" si="55"/>
        <v>0</v>
      </c>
      <c r="AM181" s="125">
        <f t="shared" si="56"/>
        <v>0</v>
      </c>
    </row>
    <row r="182" spans="1:39" ht="22.5" customHeight="1">
      <c r="A182" s="120"/>
      <c r="B182" s="82" t="str">
        <f>IF(ISBLANK('Baseline Paddock Data'!B184),"",'Baseline Paddock Data'!B184)</f>
        <v/>
      </c>
      <c r="C182" s="83" t="str">
        <f>IF(ISBLANK('Baseline Paddock Data'!C184),"",'Baseline Paddock Data'!C184)</f>
        <v/>
      </c>
      <c r="D182" s="250">
        <f t="shared" si="39"/>
        <v>0</v>
      </c>
      <c r="E182" s="252" t="str">
        <f t="shared" si="40"/>
        <v/>
      </c>
      <c r="F182" s="245"/>
      <c r="G182" s="245"/>
      <c r="H182" s="245"/>
      <c r="I182" s="245"/>
      <c r="J182" s="245"/>
      <c r="K182" s="245"/>
      <c r="L182" s="245"/>
      <c r="M182" s="245"/>
      <c r="N182" s="245"/>
      <c r="O182" s="245"/>
      <c r="P182" s="245"/>
      <c r="Q182" s="245"/>
      <c r="R182" s="245"/>
      <c r="S182" s="245"/>
      <c r="T182" s="245"/>
      <c r="U182" s="246"/>
      <c r="X182" s="125">
        <f t="shared" si="41"/>
        <v>0</v>
      </c>
      <c r="Y182" s="125">
        <f t="shared" si="42"/>
        <v>0</v>
      </c>
      <c r="Z182" s="125">
        <f t="shared" si="43"/>
        <v>0</v>
      </c>
      <c r="AA182" s="125">
        <f t="shared" si="44"/>
        <v>0</v>
      </c>
      <c r="AB182" s="125">
        <f t="shared" si="45"/>
        <v>0</v>
      </c>
      <c r="AC182" s="125">
        <f t="shared" si="46"/>
        <v>0</v>
      </c>
      <c r="AD182" s="125">
        <f t="shared" si="47"/>
        <v>0</v>
      </c>
      <c r="AE182" s="125">
        <f t="shared" si="48"/>
        <v>0</v>
      </c>
      <c r="AF182" s="125">
        <f t="shared" si="49"/>
        <v>0</v>
      </c>
      <c r="AG182" s="125">
        <f t="shared" si="50"/>
        <v>0</v>
      </c>
      <c r="AH182" s="125">
        <f t="shared" si="51"/>
        <v>0</v>
      </c>
      <c r="AI182" s="125">
        <f t="shared" si="52"/>
        <v>0</v>
      </c>
      <c r="AJ182" s="125">
        <f t="shared" si="53"/>
        <v>0</v>
      </c>
      <c r="AK182" s="125">
        <f t="shared" si="54"/>
        <v>0</v>
      </c>
      <c r="AL182" s="125">
        <f t="shared" si="55"/>
        <v>0</v>
      </c>
      <c r="AM182" s="125">
        <f t="shared" si="56"/>
        <v>0</v>
      </c>
    </row>
    <row r="183" spans="1:39" ht="22.5" customHeight="1">
      <c r="A183" s="120"/>
      <c r="B183" s="82" t="str">
        <f>IF(ISBLANK('Baseline Paddock Data'!B185),"",'Baseline Paddock Data'!B185)</f>
        <v/>
      </c>
      <c r="C183" s="83" t="str">
        <f>IF(ISBLANK('Baseline Paddock Data'!C185),"",'Baseline Paddock Data'!C185)</f>
        <v/>
      </c>
      <c r="D183" s="250">
        <f t="shared" si="39"/>
        <v>0</v>
      </c>
      <c r="E183" s="252" t="str">
        <f t="shared" si="40"/>
        <v/>
      </c>
      <c r="F183" s="245"/>
      <c r="G183" s="245"/>
      <c r="H183" s="245"/>
      <c r="I183" s="245"/>
      <c r="J183" s="245"/>
      <c r="K183" s="245"/>
      <c r="L183" s="245"/>
      <c r="M183" s="245"/>
      <c r="N183" s="245"/>
      <c r="O183" s="245"/>
      <c r="P183" s="245"/>
      <c r="Q183" s="245"/>
      <c r="R183" s="245"/>
      <c r="S183" s="245"/>
      <c r="T183" s="245"/>
      <c r="U183" s="246"/>
      <c r="X183" s="125">
        <f t="shared" si="41"/>
        <v>0</v>
      </c>
      <c r="Y183" s="125">
        <f t="shared" si="42"/>
        <v>0</v>
      </c>
      <c r="Z183" s="125">
        <f t="shared" si="43"/>
        <v>0</v>
      </c>
      <c r="AA183" s="125">
        <f t="shared" si="44"/>
        <v>0</v>
      </c>
      <c r="AB183" s="125">
        <f t="shared" si="45"/>
        <v>0</v>
      </c>
      <c r="AC183" s="125">
        <f t="shared" si="46"/>
        <v>0</v>
      </c>
      <c r="AD183" s="125">
        <f t="shared" si="47"/>
        <v>0</v>
      </c>
      <c r="AE183" s="125">
        <f t="shared" si="48"/>
        <v>0</v>
      </c>
      <c r="AF183" s="125">
        <f t="shared" si="49"/>
        <v>0</v>
      </c>
      <c r="AG183" s="125">
        <f t="shared" si="50"/>
        <v>0</v>
      </c>
      <c r="AH183" s="125">
        <f t="shared" si="51"/>
        <v>0</v>
      </c>
      <c r="AI183" s="125">
        <f t="shared" si="52"/>
        <v>0</v>
      </c>
      <c r="AJ183" s="125">
        <f t="shared" si="53"/>
        <v>0</v>
      </c>
      <c r="AK183" s="125">
        <f t="shared" si="54"/>
        <v>0</v>
      </c>
      <c r="AL183" s="125">
        <f t="shared" si="55"/>
        <v>0</v>
      </c>
      <c r="AM183" s="125">
        <f t="shared" si="56"/>
        <v>0</v>
      </c>
    </row>
    <row r="184" spans="1:39" ht="22.5" customHeight="1">
      <c r="A184" s="120"/>
      <c r="B184" s="82" t="str">
        <f>IF(ISBLANK('Baseline Paddock Data'!B186),"",'Baseline Paddock Data'!B186)</f>
        <v/>
      </c>
      <c r="C184" s="83" t="str">
        <f>IF(ISBLANK('Baseline Paddock Data'!C186),"",'Baseline Paddock Data'!C186)</f>
        <v/>
      </c>
      <c r="D184" s="250">
        <f t="shared" si="39"/>
        <v>0</v>
      </c>
      <c r="E184" s="252" t="str">
        <f t="shared" si="40"/>
        <v/>
      </c>
      <c r="F184" s="245"/>
      <c r="G184" s="245"/>
      <c r="H184" s="245"/>
      <c r="I184" s="245"/>
      <c r="J184" s="245"/>
      <c r="K184" s="245"/>
      <c r="L184" s="245"/>
      <c r="M184" s="245"/>
      <c r="N184" s="245"/>
      <c r="O184" s="245"/>
      <c r="P184" s="245"/>
      <c r="Q184" s="245"/>
      <c r="R184" s="245"/>
      <c r="S184" s="245"/>
      <c r="T184" s="245"/>
      <c r="U184" s="246"/>
      <c r="X184" s="125">
        <f t="shared" si="41"/>
        <v>0</v>
      </c>
      <c r="Y184" s="125">
        <f t="shared" si="42"/>
        <v>0</v>
      </c>
      <c r="Z184" s="125">
        <f t="shared" si="43"/>
        <v>0</v>
      </c>
      <c r="AA184" s="125">
        <f t="shared" si="44"/>
        <v>0</v>
      </c>
      <c r="AB184" s="125">
        <f t="shared" si="45"/>
        <v>0</v>
      </c>
      <c r="AC184" s="125">
        <f t="shared" si="46"/>
        <v>0</v>
      </c>
      <c r="AD184" s="125">
        <f t="shared" si="47"/>
        <v>0</v>
      </c>
      <c r="AE184" s="125">
        <f t="shared" si="48"/>
        <v>0</v>
      </c>
      <c r="AF184" s="125">
        <f t="shared" si="49"/>
        <v>0</v>
      </c>
      <c r="AG184" s="125">
        <f t="shared" si="50"/>
        <v>0</v>
      </c>
      <c r="AH184" s="125">
        <f t="shared" si="51"/>
        <v>0</v>
      </c>
      <c r="AI184" s="125">
        <f t="shared" si="52"/>
        <v>0</v>
      </c>
      <c r="AJ184" s="125">
        <f t="shared" si="53"/>
        <v>0</v>
      </c>
      <c r="AK184" s="125">
        <f t="shared" si="54"/>
        <v>0</v>
      </c>
      <c r="AL184" s="125">
        <f t="shared" si="55"/>
        <v>0</v>
      </c>
      <c r="AM184" s="125">
        <f t="shared" si="56"/>
        <v>0</v>
      </c>
    </row>
    <row r="185" spans="1:39" ht="22.5" customHeight="1">
      <c r="A185" s="120"/>
      <c r="B185" s="82" t="str">
        <f>IF(ISBLANK('Baseline Paddock Data'!B187),"",'Baseline Paddock Data'!B187)</f>
        <v/>
      </c>
      <c r="C185" s="83" t="str">
        <f>IF(ISBLANK('Baseline Paddock Data'!C187),"",'Baseline Paddock Data'!C187)</f>
        <v/>
      </c>
      <c r="D185" s="250">
        <f t="shared" si="39"/>
        <v>0</v>
      </c>
      <c r="E185" s="252" t="str">
        <f t="shared" si="40"/>
        <v/>
      </c>
      <c r="F185" s="245"/>
      <c r="G185" s="245"/>
      <c r="H185" s="245"/>
      <c r="I185" s="245"/>
      <c r="J185" s="245"/>
      <c r="K185" s="245"/>
      <c r="L185" s="245"/>
      <c r="M185" s="245"/>
      <c r="N185" s="245"/>
      <c r="O185" s="245"/>
      <c r="P185" s="245"/>
      <c r="Q185" s="245"/>
      <c r="R185" s="245"/>
      <c r="S185" s="245"/>
      <c r="T185" s="245"/>
      <c r="U185" s="246"/>
      <c r="X185" s="125">
        <f t="shared" si="41"/>
        <v>0</v>
      </c>
      <c r="Y185" s="125">
        <f t="shared" si="42"/>
        <v>0</v>
      </c>
      <c r="Z185" s="125">
        <f t="shared" si="43"/>
        <v>0</v>
      </c>
      <c r="AA185" s="125">
        <f t="shared" si="44"/>
        <v>0</v>
      </c>
      <c r="AB185" s="125">
        <f t="shared" si="45"/>
        <v>0</v>
      </c>
      <c r="AC185" s="125">
        <f t="shared" si="46"/>
        <v>0</v>
      </c>
      <c r="AD185" s="125">
        <f t="shared" si="47"/>
        <v>0</v>
      </c>
      <c r="AE185" s="125">
        <f t="shared" si="48"/>
        <v>0</v>
      </c>
      <c r="AF185" s="125">
        <f t="shared" si="49"/>
        <v>0</v>
      </c>
      <c r="AG185" s="125">
        <f t="shared" si="50"/>
        <v>0</v>
      </c>
      <c r="AH185" s="125">
        <f t="shared" si="51"/>
        <v>0</v>
      </c>
      <c r="AI185" s="125">
        <f t="shared" si="52"/>
        <v>0</v>
      </c>
      <c r="AJ185" s="125">
        <f t="shared" si="53"/>
        <v>0</v>
      </c>
      <c r="AK185" s="125">
        <f t="shared" si="54"/>
        <v>0</v>
      </c>
      <c r="AL185" s="125">
        <f t="shared" si="55"/>
        <v>0</v>
      </c>
      <c r="AM185" s="125">
        <f t="shared" si="56"/>
        <v>0</v>
      </c>
    </row>
    <row r="186" spans="1:39" ht="22.5" customHeight="1">
      <c r="A186" s="120"/>
      <c r="B186" s="82" t="str">
        <f>IF(ISBLANK('Baseline Paddock Data'!B188),"",'Baseline Paddock Data'!B188)</f>
        <v/>
      </c>
      <c r="C186" s="83" t="str">
        <f>IF(ISBLANK('Baseline Paddock Data'!C188),"",'Baseline Paddock Data'!C188)</f>
        <v/>
      </c>
      <c r="D186" s="250">
        <f t="shared" si="39"/>
        <v>0</v>
      </c>
      <c r="E186" s="252" t="str">
        <f t="shared" si="40"/>
        <v/>
      </c>
      <c r="F186" s="245"/>
      <c r="G186" s="245"/>
      <c r="H186" s="245"/>
      <c r="I186" s="245"/>
      <c r="J186" s="245"/>
      <c r="K186" s="245"/>
      <c r="L186" s="245"/>
      <c r="M186" s="245"/>
      <c r="N186" s="245"/>
      <c r="O186" s="245"/>
      <c r="P186" s="245"/>
      <c r="Q186" s="245"/>
      <c r="R186" s="245"/>
      <c r="S186" s="245"/>
      <c r="T186" s="245"/>
      <c r="U186" s="246"/>
      <c r="X186" s="125">
        <f t="shared" si="41"/>
        <v>0</v>
      </c>
      <c r="Y186" s="125">
        <f t="shared" si="42"/>
        <v>0</v>
      </c>
      <c r="Z186" s="125">
        <f t="shared" si="43"/>
        <v>0</v>
      </c>
      <c r="AA186" s="125">
        <f t="shared" si="44"/>
        <v>0</v>
      </c>
      <c r="AB186" s="125">
        <f t="shared" si="45"/>
        <v>0</v>
      </c>
      <c r="AC186" s="125">
        <f t="shared" si="46"/>
        <v>0</v>
      </c>
      <c r="AD186" s="125">
        <f t="shared" si="47"/>
        <v>0</v>
      </c>
      <c r="AE186" s="125">
        <f t="shared" si="48"/>
        <v>0</v>
      </c>
      <c r="AF186" s="125">
        <f t="shared" si="49"/>
        <v>0</v>
      </c>
      <c r="AG186" s="125">
        <f t="shared" si="50"/>
        <v>0</v>
      </c>
      <c r="AH186" s="125">
        <f t="shared" si="51"/>
        <v>0</v>
      </c>
      <c r="AI186" s="125">
        <f t="shared" si="52"/>
        <v>0</v>
      </c>
      <c r="AJ186" s="125">
        <f t="shared" si="53"/>
        <v>0</v>
      </c>
      <c r="AK186" s="125">
        <f t="shared" si="54"/>
        <v>0</v>
      </c>
      <c r="AL186" s="125">
        <f t="shared" si="55"/>
        <v>0</v>
      </c>
      <c r="AM186" s="125">
        <f t="shared" si="56"/>
        <v>0</v>
      </c>
    </row>
    <row r="187" spans="1:39" ht="22.5" customHeight="1">
      <c r="A187" s="120"/>
      <c r="B187" s="82" t="str">
        <f>IF(ISBLANK('Baseline Paddock Data'!B189),"",'Baseline Paddock Data'!B189)</f>
        <v/>
      </c>
      <c r="C187" s="83" t="str">
        <f>IF(ISBLANK('Baseline Paddock Data'!C189),"",'Baseline Paddock Data'!C189)</f>
        <v/>
      </c>
      <c r="D187" s="250">
        <f t="shared" si="39"/>
        <v>0</v>
      </c>
      <c r="E187" s="252" t="str">
        <f t="shared" si="40"/>
        <v/>
      </c>
      <c r="F187" s="245"/>
      <c r="G187" s="245"/>
      <c r="H187" s="245"/>
      <c r="I187" s="245"/>
      <c r="J187" s="245"/>
      <c r="K187" s="245"/>
      <c r="L187" s="245"/>
      <c r="M187" s="245"/>
      <c r="N187" s="245"/>
      <c r="O187" s="245"/>
      <c r="P187" s="245"/>
      <c r="Q187" s="245"/>
      <c r="R187" s="245"/>
      <c r="S187" s="245"/>
      <c r="T187" s="245"/>
      <c r="U187" s="246"/>
      <c r="X187" s="125">
        <f t="shared" si="41"/>
        <v>0</v>
      </c>
      <c r="Y187" s="125">
        <f t="shared" si="42"/>
        <v>0</v>
      </c>
      <c r="Z187" s="125">
        <f t="shared" si="43"/>
        <v>0</v>
      </c>
      <c r="AA187" s="125">
        <f t="shared" si="44"/>
        <v>0</v>
      </c>
      <c r="AB187" s="125">
        <f t="shared" si="45"/>
        <v>0</v>
      </c>
      <c r="AC187" s="125">
        <f t="shared" si="46"/>
        <v>0</v>
      </c>
      <c r="AD187" s="125">
        <f t="shared" si="47"/>
        <v>0</v>
      </c>
      <c r="AE187" s="125">
        <f t="shared" si="48"/>
        <v>0</v>
      </c>
      <c r="AF187" s="125">
        <f t="shared" si="49"/>
        <v>0</v>
      </c>
      <c r="AG187" s="125">
        <f t="shared" si="50"/>
        <v>0</v>
      </c>
      <c r="AH187" s="125">
        <f t="shared" si="51"/>
        <v>0</v>
      </c>
      <c r="AI187" s="125">
        <f t="shared" si="52"/>
        <v>0</v>
      </c>
      <c r="AJ187" s="125">
        <f t="shared" si="53"/>
        <v>0</v>
      </c>
      <c r="AK187" s="125">
        <f t="shared" si="54"/>
        <v>0</v>
      </c>
      <c r="AL187" s="125">
        <f t="shared" si="55"/>
        <v>0</v>
      </c>
      <c r="AM187" s="125">
        <f t="shared" si="56"/>
        <v>0</v>
      </c>
    </row>
    <row r="188" spans="1:39" ht="22.5" customHeight="1">
      <c r="A188" s="120"/>
      <c r="B188" s="82" t="str">
        <f>IF(ISBLANK('Baseline Paddock Data'!B190),"",'Baseline Paddock Data'!B190)</f>
        <v/>
      </c>
      <c r="C188" s="83" t="str">
        <f>IF(ISBLANK('Baseline Paddock Data'!C190),"",'Baseline Paddock Data'!C190)</f>
        <v/>
      </c>
      <c r="D188" s="250">
        <f t="shared" si="39"/>
        <v>0</v>
      </c>
      <c r="E188" s="252" t="str">
        <f t="shared" si="40"/>
        <v/>
      </c>
      <c r="F188" s="245"/>
      <c r="G188" s="245"/>
      <c r="H188" s="245"/>
      <c r="I188" s="245"/>
      <c r="J188" s="245"/>
      <c r="K188" s="245"/>
      <c r="L188" s="245"/>
      <c r="M188" s="245"/>
      <c r="N188" s="245"/>
      <c r="O188" s="245"/>
      <c r="P188" s="245"/>
      <c r="Q188" s="245"/>
      <c r="R188" s="245"/>
      <c r="S188" s="245"/>
      <c r="T188" s="245"/>
      <c r="U188" s="246"/>
      <c r="X188" s="125">
        <f t="shared" si="41"/>
        <v>0</v>
      </c>
      <c r="Y188" s="125">
        <f t="shared" si="42"/>
        <v>0</v>
      </c>
      <c r="Z188" s="125">
        <f t="shared" si="43"/>
        <v>0</v>
      </c>
      <c r="AA188" s="125">
        <f t="shared" si="44"/>
        <v>0</v>
      </c>
      <c r="AB188" s="125">
        <f t="shared" si="45"/>
        <v>0</v>
      </c>
      <c r="AC188" s="125">
        <f t="shared" si="46"/>
        <v>0</v>
      </c>
      <c r="AD188" s="125">
        <f t="shared" si="47"/>
        <v>0</v>
      </c>
      <c r="AE188" s="125">
        <f t="shared" si="48"/>
        <v>0</v>
      </c>
      <c r="AF188" s="125">
        <f t="shared" si="49"/>
        <v>0</v>
      </c>
      <c r="AG188" s="125">
        <f t="shared" si="50"/>
        <v>0</v>
      </c>
      <c r="AH188" s="125">
        <f t="shared" si="51"/>
        <v>0</v>
      </c>
      <c r="AI188" s="125">
        <f t="shared" si="52"/>
        <v>0</v>
      </c>
      <c r="AJ188" s="125">
        <f t="shared" si="53"/>
        <v>0</v>
      </c>
      <c r="AK188" s="125">
        <f t="shared" si="54"/>
        <v>0</v>
      </c>
      <c r="AL188" s="125">
        <f t="shared" si="55"/>
        <v>0</v>
      </c>
      <c r="AM188" s="125">
        <f t="shared" si="56"/>
        <v>0</v>
      </c>
    </row>
    <row r="189" spans="1:39" ht="22.5" customHeight="1">
      <c r="A189" s="120"/>
      <c r="B189" s="82" t="str">
        <f>IF(ISBLANK('Baseline Paddock Data'!B191),"",'Baseline Paddock Data'!B191)</f>
        <v/>
      </c>
      <c r="C189" s="83" t="str">
        <f>IF(ISBLANK('Baseline Paddock Data'!C191),"",'Baseline Paddock Data'!C191)</f>
        <v/>
      </c>
      <c r="D189" s="250">
        <f t="shared" si="39"/>
        <v>0</v>
      </c>
      <c r="E189" s="252" t="str">
        <f t="shared" si="40"/>
        <v/>
      </c>
      <c r="F189" s="245"/>
      <c r="G189" s="245"/>
      <c r="H189" s="245"/>
      <c r="I189" s="245"/>
      <c r="J189" s="245"/>
      <c r="K189" s="245"/>
      <c r="L189" s="245"/>
      <c r="M189" s="245"/>
      <c r="N189" s="245"/>
      <c r="O189" s="245"/>
      <c r="P189" s="245"/>
      <c r="Q189" s="245"/>
      <c r="R189" s="245"/>
      <c r="S189" s="245"/>
      <c r="T189" s="245"/>
      <c r="U189" s="246"/>
      <c r="X189" s="125">
        <f t="shared" si="41"/>
        <v>0</v>
      </c>
      <c r="Y189" s="125">
        <f t="shared" si="42"/>
        <v>0</v>
      </c>
      <c r="Z189" s="125">
        <f t="shared" si="43"/>
        <v>0</v>
      </c>
      <c r="AA189" s="125">
        <f t="shared" si="44"/>
        <v>0</v>
      </c>
      <c r="AB189" s="125">
        <f t="shared" si="45"/>
        <v>0</v>
      </c>
      <c r="AC189" s="125">
        <f t="shared" si="46"/>
        <v>0</v>
      </c>
      <c r="AD189" s="125">
        <f t="shared" si="47"/>
        <v>0</v>
      </c>
      <c r="AE189" s="125">
        <f t="shared" si="48"/>
        <v>0</v>
      </c>
      <c r="AF189" s="125">
        <f t="shared" si="49"/>
        <v>0</v>
      </c>
      <c r="AG189" s="125">
        <f t="shared" si="50"/>
        <v>0</v>
      </c>
      <c r="AH189" s="125">
        <f t="shared" si="51"/>
        <v>0</v>
      </c>
      <c r="AI189" s="125">
        <f t="shared" si="52"/>
        <v>0</v>
      </c>
      <c r="AJ189" s="125">
        <f t="shared" si="53"/>
        <v>0</v>
      </c>
      <c r="AK189" s="125">
        <f t="shared" si="54"/>
        <v>0</v>
      </c>
      <c r="AL189" s="125">
        <f t="shared" si="55"/>
        <v>0</v>
      </c>
      <c r="AM189" s="125">
        <f t="shared" si="56"/>
        <v>0</v>
      </c>
    </row>
    <row r="190" spans="1:39" ht="22.5" customHeight="1">
      <c r="A190" s="120"/>
      <c r="B190" s="82" t="str">
        <f>IF(ISBLANK('Baseline Paddock Data'!B192),"",'Baseline Paddock Data'!B192)</f>
        <v/>
      </c>
      <c r="C190" s="83" t="str">
        <f>IF(ISBLANK('Baseline Paddock Data'!C192),"",'Baseline Paddock Data'!C192)</f>
        <v/>
      </c>
      <c r="D190" s="250">
        <f t="shared" si="39"/>
        <v>0</v>
      </c>
      <c r="E190" s="252" t="str">
        <f t="shared" si="40"/>
        <v/>
      </c>
      <c r="F190" s="245"/>
      <c r="G190" s="245"/>
      <c r="H190" s="245"/>
      <c r="I190" s="245"/>
      <c r="J190" s="245"/>
      <c r="K190" s="245"/>
      <c r="L190" s="245"/>
      <c r="M190" s="245"/>
      <c r="N190" s="245"/>
      <c r="O190" s="245"/>
      <c r="P190" s="245"/>
      <c r="Q190" s="245"/>
      <c r="R190" s="245"/>
      <c r="S190" s="245"/>
      <c r="T190" s="245"/>
      <c r="U190" s="246"/>
      <c r="X190" s="125">
        <f t="shared" si="41"/>
        <v>0</v>
      </c>
      <c r="Y190" s="125">
        <f t="shared" si="42"/>
        <v>0</v>
      </c>
      <c r="Z190" s="125">
        <f t="shared" si="43"/>
        <v>0</v>
      </c>
      <c r="AA190" s="125">
        <f t="shared" si="44"/>
        <v>0</v>
      </c>
      <c r="AB190" s="125">
        <f t="shared" si="45"/>
        <v>0</v>
      </c>
      <c r="AC190" s="125">
        <f t="shared" si="46"/>
        <v>0</v>
      </c>
      <c r="AD190" s="125">
        <f t="shared" si="47"/>
        <v>0</v>
      </c>
      <c r="AE190" s="125">
        <f t="shared" si="48"/>
        <v>0</v>
      </c>
      <c r="AF190" s="125">
        <f t="shared" si="49"/>
        <v>0</v>
      </c>
      <c r="AG190" s="125">
        <f t="shared" si="50"/>
        <v>0</v>
      </c>
      <c r="AH190" s="125">
        <f t="shared" si="51"/>
        <v>0</v>
      </c>
      <c r="AI190" s="125">
        <f t="shared" si="52"/>
        <v>0</v>
      </c>
      <c r="AJ190" s="125">
        <f t="shared" si="53"/>
        <v>0</v>
      </c>
      <c r="AK190" s="125">
        <f t="shared" si="54"/>
        <v>0</v>
      </c>
      <c r="AL190" s="125">
        <f t="shared" si="55"/>
        <v>0</v>
      </c>
      <c r="AM190" s="125">
        <f t="shared" si="56"/>
        <v>0</v>
      </c>
    </row>
    <row r="191" spans="1:39" ht="22.5" customHeight="1">
      <c r="A191" s="120"/>
      <c r="B191" s="82" t="str">
        <f>IF(ISBLANK('Baseline Paddock Data'!B193),"",'Baseline Paddock Data'!B193)</f>
        <v/>
      </c>
      <c r="C191" s="83" t="str">
        <f>IF(ISBLANK('Baseline Paddock Data'!C193),"",'Baseline Paddock Data'!C193)</f>
        <v/>
      </c>
      <c r="D191" s="250">
        <f t="shared" si="39"/>
        <v>0</v>
      </c>
      <c r="E191" s="252" t="str">
        <f t="shared" si="40"/>
        <v/>
      </c>
      <c r="F191" s="245"/>
      <c r="G191" s="245"/>
      <c r="H191" s="245"/>
      <c r="I191" s="245"/>
      <c r="J191" s="245"/>
      <c r="K191" s="245"/>
      <c r="L191" s="245"/>
      <c r="M191" s="245"/>
      <c r="N191" s="245"/>
      <c r="O191" s="245"/>
      <c r="P191" s="245"/>
      <c r="Q191" s="245"/>
      <c r="R191" s="245"/>
      <c r="S191" s="245"/>
      <c r="T191" s="245"/>
      <c r="U191" s="246"/>
      <c r="X191" s="125">
        <f t="shared" si="41"/>
        <v>0</v>
      </c>
      <c r="Y191" s="125">
        <f t="shared" si="42"/>
        <v>0</v>
      </c>
      <c r="Z191" s="125">
        <f t="shared" si="43"/>
        <v>0</v>
      </c>
      <c r="AA191" s="125">
        <f t="shared" si="44"/>
        <v>0</v>
      </c>
      <c r="AB191" s="125">
        <f t="shared" si="45"/>
        <v>0</v>
      </c>
      <c r="AC191" s="125">
        <f t="shared" si="46"/>
        <v>0</v>
      </c>
      <c r="AD191" s="125">
        <f t="shared" si="47"/>
        <v>0</v>
      </c>
      <c r="AE191" s="125">
        <f t="shared" si="48"/>
        <v>0</v>
      </c>
      <c r="AF191" s="125">
        <f t="shared" si="49"/>
        <v>0</v>
      </c>
      <c r="AG191" s="125">
        <f t="shared" si="50"/>
        <v>0</v>
      </c>
      <c r="AH191" s="125">
        <f t="shared" si="51"/>
        <v>0</v>
      </c>
      <c r="AI191" s="125">
        <f t="shared" si="52"/>
        <v>0</v>
      </c>
      <c r="AJ191" s="125">
        <f t="shared" si="53"/>
        <v>0</v>
      </c>
      <c r="AK191" s="125">
        <f t="shared" si="54"/>
        <v>0</v>
      </c>
      <c r="AL191" s="125">
        <f t="shared" si="55"/>
        <v>0</v>
      </c>
      <c r="AM191" s="125">
        <f t="shared" si="56"/>
        <v>0</v>
      </c>
    </row>
    <row r="192" spans="1:39" ht="22.5" customHeight="1">
      <c r="A192" s="120"/>
      <c r="B192" s="82" t="str">
        <f>IF(ISBLANK('Baseline Paddock Data'!B194),"",'Baseline Paddock Data'!B194)</f>
        <v/>
      </c>
      <c r="C192" s="83" t="str">
        <f>IF(ISBLANK('Baseline Paddock Data'!C194),"",'Baseline Paddock Data'!C194)</f>
        <v/>
      </c>
      <c r="D192" s="250">
        <f t="shared" si="39"/>
        <v>0</v>
      </c>
      <c r="E192" s="252" t="str">
        <f t="shared" si="40"/>
        <v/>
      </c>
      <c r="F192" s="245"/>
      <c r="G192" s="245"/>
      <c r="H192" s="245"/>
      <c r="I192" s="245"/>
      <c r="J192" s="245"/>
      <c r="K192" s="245"/>
      <c r="L192" s="245"/>
      <c r="M192" s="245"/>
      <c r="N192" s="245"/>
      <c r="O192" s="245"/>
      <c r="P192" s="245"/>
      <c r="Q192" s="245"/>
      <c r="R192" s="245"/>
      <c r="S192" s="245"/>
      <c r="T192" s="245"/>
      <c r="U192" s="246"/>
      <c r="X192" s="125">
        <f t="shared" si="41"/>
        <v>0</v>
      </c>
      <c r="Y192" s="125">
        <f t="shared" si="42"/>
        <v>0</v>
      </c>
      <c r="Z192" s="125">
        <f t="shared" si="43"/>
        <v>0</v>
      </c>
      <c r="AA192" s="125">
        <f t="shared" si="44"/>
        <v>0</v>
      </c>
      <c r="AB192" s="125">
        <f t="shared" si="45"/>
        <v>0</v>
      </c>
      <c r="AC192" s="125">
        <f t="shared" si="46"/>
        <v>0</v>
      </c>
      <c r="AD192" s="125">
        <f t="shared" si="47"/>
        <v>0</v>
      </c>
      <c r="AE192" s="125">
        <f t="shared" si="48"/>
        <v>0</v>
      </c>
      <c r="AF192" s="125">
        <f t="shared" si="49"/>
        <v>0</v>
      </c>
      <c r="AG192" s="125">
        <f t="shared" si="50"/>
        <v>0</v>
      </c>
      <c r="AH192" s="125">
        <f t="shared" si="51"/>
        <v>0</v>
      </c>
      <c r="AI192" s="125">
        <f t="shared" si="52"/>
        <v>0</v>
      </c>
      <c r="AJ192" s="125">
        <f t="shared" si="53"/>
        <v>0</v>
      </c>
      <c r="AK192" s="125">
        <f t="shared" si="54"/>
        <v>0</v>
      </c>
      <c r="AL192" s="125">
        <f t="shared" si="55"/>
        <v>0</v>
      </c>
      <c r="AM192" s="125">
        <f t="shared" si="56"/>
        <v>0</v>
      </c>
    </row>
    <row r="193" spans="1:41" ht="22.5" customHeight="1">
      <c r="A193" s="120"/>
      <c r="B193" s="82" t="str">
        <f>IF(ISBLANK('Baseline Paddock Data'!B195),"",'Baseline Paddock Data'!B195)</f>
        <v/>
      </c>
      <c r="C193" s="83" t="str">
        <f>IF(ISBLANK('Baseline Paddock Data'!C195),"",'Baseline Paddock Data'!C195)</f>
        <v/>
      </c>
      <c r="D193" s="250">
        <f t="shared" si="39"/>
        <v>0</v>
      </c>
      <c r="E193" s="252" t="str">
        <f t="shared" si="40"/>
        <v/>
      </c>
      <c r="F193" s="245"/>
      <c r="G193" s="245"/>
      <c r="H193" s="245"/>
      <c r="I193" s="245"/>
      <c r="J193" s="245"/>
      <c r="K193" s="245"/>
      <c r="L193" s="245"/>
      <c r="M193" s="245"/>
      <c r="N193" s="245"/>
      <c r="O193" s="245"/>
      <c r="P193" s="245"/>
      <c r="Q193" s="245"/>
      <c r="R193" s="245"/>
      <c r="S193" s="245"/>
      <c r="T193" s="245"/>
      <c r="U193" s="246"/>
      <c r="X193" s="125">
        <f t="shared" si="41"/>
        <v>0</v>
      </c>
      <c r="Y193" s="125">
        <f t="shared" si="42"/>
        <v>0</v>
      </c>
      <c r="Z193" s="125">
        <f t="shared" si="43"/>
        <v>0</v>
      </c>
      <c r="AA193" s="125">
        <f t="shared" si="44"/>
        <v>0</v>
      </c>
      <c r="AB193" s="125">
        <f t="shared" si="45"/>
        <v>0</v>
      </c>
      <c r="AC193" s="125">
        <f t="shared" si="46"/>
        <v>0</v>
      </c>
      <c r="AD193" s="125">
        <f t="shared" si="47"/>
        <v>0</v>
      </c>
      <c r="AE193" s="125">
        <f t="shared" si="48"/>
        <v>0</v>
      </c>
      <c r="AF193" s="125">
        <f t="shared" si="49"/>
        <v>0</v>
      </c>
      <c r="AG193" s="125">
        <f t="shared" si="50"/>
        <v>0</v>
      </c>
      <c r="AH193" s="125">
        <f t="shared" si="51"/>
        <v>0</v>
      </c>
      <c r="AI193" s="125">
        <f t="shared" si="52"/>
        <v>0</v>
      </c>
      <c r="AJ193" s="125">
        <f t="shared" si="53"/>
        <v>0</v>
      </c>
      <c r="AK193" s="125">
        <f t="shared" si="54"/>
        <v>0</v>
      </c>
      <c r="AL193" s="125">
        <f t="shared" si="55"/>
        <v>0</v>
      </c>
      <c r="AM193" s="125">
        <f t="shared" si="56"/>
        <v>0</v>
      </c>
    </row>
    <row r="194" spans="1:41" ht="22.5" customHeight="1">
      <c r="A194" s="120"/>
      <c r="B194" s="82" t="str">
        <f>IF(ISBLANK('Baseline Paddock Data'!B196),"",'Baseline Paddock Data'!B196)</f>
        <v/>
      </c>
      <c r="C194" s="83" t="str">
        <f>IF(ISBLANK('Baseline Paddock Data'!C196),"",'Baseline Paddock Data'!C196)</f>
        <v/>
      </c>
      <c r="D194" s="250">
        <f t="shared" si="39"/>
        <v>0</v>
      </c>
      <c r="E194" s="252" t="str">
        <f t="shared" si="40"/>
        <v/>
      </c>
      <c r="F194" s="245"/>
      <c r="G194" s="245"/>
      <c r="H194" s="245"/>
      <c r="I194" s="245"/>
      <c r="J194" s="245"/>
      <c r="K194" s="245"/>
      <c r="L194" s="245"/>
      <c r="M194" s="245"/>
      <c r="N194" s="245"/>
      <c r="O194" s="245"/>
      <c r="P194" s="245"/>
      <c r="Q194" s="245"/>
      <c r="R194" s="245"/>
      <c r="S194" s="245"/>
      <c r="T194" s="245"/>
      <c r="U194" s="246"/>
      <c r="X194" s="125">
        <f t="shared" si="41"/>
        <v>0</v>
      </c>
      <c r="Y194" s="125">
        <f t="shared" si="42"/>
        <v>0</v>
      </c>
      <c r="Z194" s="125">
        <f t="shared" si="43"/>
        <v>0</v>
      </c>
      <c r="AA194" s="125">
        <f t="shared" si="44"/>
        <v>0</v>
      </c>
      <c r="AB194" s="125">
        <f t="shared" si="45"/>
        <v>0</v>
      </c>
      <c r="AC194" s="125">
        <f t="shared" si="46"/>
        <v>0</v>
      </c>
      <c r="AD194" s="125">
        <f t="shared" si="47"/>
        <v>0</v>
      </c>
      <c r="AE194" s="125">
        <f t="shared" si="48"/>
        <v>0</v>
      </c>
      <c r="AF194" s="125">
        <f t="shared" si="49"/>
        <v>0</v>
      </c>
      <c r="AG194" s="125">
        <f t="shared" si="50"/>
        <v>0</v>
      </c>
      <c r="AH194" s="125">
        <f t="shared" si="51"/>
        <v>0</v>
      </c>
      <c r="AI194" s="125">
        <f t="shared" si="52"/>
        <v>0</v>
      </c>
      <c r="AJ194" s="125">
        <f t="shared" si="53"/>
        <v>0</v>
      </c>
      <c r="AK194" s="125">
        <f t="shared" si="54"/>
        <v>0</v>
      </c>
      <c r="AL194" s="125">
        <f t="shared" si="55"/>
        <v>0</v>
      </c>
      <c r="AM194" s="125">
        <f t="shared" si="56"/>
        <v>0</v>
      </c>
    </row>
    <row r="195" spans="1:41" ht="22.5" customHeight="1">
      <c r="A195" s="120"/>
      <c r="B195" s="82" t="str">
        <f>IF(ISBLANK('Baseline Paddock Data'!B197),"",'Baseline Paddock Data'!B197)</f>
        <v/>
      </c>
      <c r="C195" s="83" t="str">
        <f>IF(ISBLANK('Baseline Paddock Data'!C197),"",'Baseline Paddock Data'!C197)</f>
        <v/>
      </c>
      <c r="D195" s="250">
        <f t="shared" si="39"/>
        <v>0</v>
      </c>
      <c r="E195" s="252" t="str">
        <f t="shared" si="40"/>
        <v/>
      </c>
      <c r="F195" s="245"/>
      <c r="G195" s="245"/>
      <c r="H195" s="245"/>
      <c r="I195" s="245"/>
      <c r="J195" s="245"/>
      <c r="K195" s="245"/>
      <c r="L195" s="245"/>
      <c r="M195" s="245"/>
      <c r="N195" s="245"/>
      <c r="O195" s="245"/>
      <c r="P195" s="245"/>
      <c r="Q195" s="245"/>
      <c r="R195" s="245"/>
      <c r="S195" s="245"/>
      <c r="T195" s="245"/>
      <c r="U195" s="246"/>
      <c r="X195" s="125">
        <f t="shared" si="41"/>
        <v>0</v>
      </c>
      <c r="Y195" s="125">
        <f t="shared" si="42"/>
        <v>0</v>
      </c>
      <c r="Z195" s="125">
        <f t="shared" si="43"/>
        <v>0</v>
      </c>
      <c r="AA195" s="125">
        <f t="shared" si="44"/>
        <v>0</v>
      </c>
      <c r="AB195" s="125">
        <f t="shared" si="45"/>
        <v>0</v>
      </c>
      <c r="AC195" s="125">
        <f t="shared" si="46"/>
        <v>0</v>
      </c>
      <c r="AD195" s="125">
        <f t="shared" si="47"/>
        <v>0</v>
      </c>
      <c r="AE195" s="125">
        <f t="shared" si="48"/>
        <v>0</v>
      </c>
      <c r="AF195" s="125">
        <f t="shared" si="49"/>
        <v>0</v>
      </c>
      <c r="AG195" s="125">
        <f t="shared" si="50"/>
        <v>0</v>
      </c>
      <c r="AH195" s="125">
        <f t="shared" si="51"/>
        <v>0</v>
      </c>
      <c r="AI195" s="125">
        <f t="shared" si="52"/>
        <v>0</v>
      </c>
      <c r="AJ195" s="125">
        <f t="shared" si="53"/>
        <v>0</v>
      </c>
      <c r="AK195" s="125">
        <f t="shared" si="54"/>
        <v>0</v>
      </c>
      <c r="AL195" s="125">
        <f t="shared" si="55"/>
        <v>0</v>
      </c>
      <c r="AM195" s="125">
        <f t="shared" si="56"/>
        <v>0</v>
      </c>
    </row>
    <row r="196" spans="1:41" ht="22.5" customHeight="1">
      <c r="A196" s="120"/>
      <c r="B196" s="82" t="str">
        <f>IF(ISBLANK('Baseline Paddock Data'!B198),"",'Baseline Paddock Data'!B198)</f>
        <v/>
      </c>
      <c r="C196" s="83" t="str">
        <f>IF(ISBLANK('Baseline Paddock Data'!C198),"",'Baseline Paddock Data'!C198)</f>
        <v/>
      </c>
      <c r="D196" s="250">
        <f t="shared" si="39"/>
        <v>0</v>
      </c>
      <c r="E196" s="252" t="str">
        <f t="shared" si="40"/>
        <v/>
      </c>
      <c r="F196" s="245"/>
      <c r="G196" s="245"/>
      <c r="H196" s="245"/>
      <c r="I196" s="245"/>
      <c r="J196" s="245"/>
      <c r="K196" s="245"/>
      <c r="L196" s="245"/>
      <c r="M196" s="245"/>
      <c r="N196" s="245"/>
      <c r="O196" s="245"/>
      <c r="P196" s="245"/>
      <c r="Q196" s="245"/>
      <c r="R196" s="245"/>
      <c r="S196" s="245"/>
      <c r="T196" s="245"/>
      <c r="U196" s="246"/>
      <c r="X196" s="125">
        <f t="shared" si="41"/>
        <v>0</v>
      </c>
      <c r="Y196" s="125">
        <f t="shared" si="42"/>
        <v>0</v>
      </c>
      <c r="Z196" s="125">
        <f t="shared" si="43"/>
        <v>0</v>
      </c>
      <c r="AA196" s="125">
        <f t="shared" si="44"/>
        <v>0</v>
      </c>
      <c r="AB196" s="125">
        <f t="shared" si="45"/>
        <v>0</v>
      </c>
      <c r="AC196" s="125">
        <f t="shared" si="46"/>
        <v>0</v>
      </c>
      <c r="AD196" s="125">
        <f t="shared" si="47"/>
        <v>0</v>
      </c>
      <c r="AE196" s="125">
        <f t="shared" si="48"/>
        <v>0</v>
      </c>
      <c r="AF196" s="125">
        <f t="shared" si="49"/>
        <v>0</v>
      </c>
      <c r="AG196" s="125">
        <f t="shared" si="50"/>
        <v>0</v>
      </c>
      <c r="AH196" s="125">
        <f t="shared" si="51"/>
        <v>0</v>
      </c>
      <c r="AI196" s="125">
        <f t="shared" si="52"/>
        <v>0</v>
      </c>
      <c r="AJ196" s="125">
        <f t="shared" si="53"/>
        <v>0</v>
      </c>
      <c r="AK196" s="125">
        <f t="shared" si="54"/>
        <v>0</v>
      </c>
      <c r="AL196" s="125">
        <f t="shared" si="55"/>
        <v>0</v>
      </c>
      <c r="AM196" s="125">
        <f t="shared" si="56"/>
        <v>0</v>
      </c>
    </row>
    <row r="197" spans="1:41" ht="22.5" customHeight="1">
      <c r="A197" s="120"/>
      <c r="B197" s="82" t="str">
        <f>IF(ISBLANK('Baseline Paddock Data'!B199),"",'Baseline Paddock Data'!B199)</f>
        <v/>
      </c>
      <c r="C197" s="83" t="str">
        <f>IF(ISBLANK('Baseline Paddock Data'!C199),"",'Baseline Paddock Data'!C199)</f>
        <v/>
      </c>
      <c r="D197" s="250">
        <f t="shared" si="39"/>
        <v>0</v>
      </c>
      <c r="E197" s="252" t="str">
        <f t="shared" si="40"/>
        <v/>
      </c>
      <c r="F197" s="245"/>
      <c r="G197" s="245"/>
      <c r="H197" s="245"/>
      <c r="I197" s="245"/>
      <c r="J197" s="245"/>
      <c r="K197" s="245"/>
      <c r="L197" s="245"/>
      <c r="M197" s="245"/>
      <c r="N197" s="245"/>
      <c r="O197" s="245"/>
      <c r="P197" s="245"/>
      <c r="Q197" s="245"/>
      <c r="R197" s="245"/>
      <c r="S197" s="245"/>
      <c r="T197" s="245"/>
      <c r="U197" s="246"/>
      <c r="X197" s="125">
        <f t="shared" si="41"/>
        <v>0</v>
      </c>
      <c r="Y197" s="125">
        <f t="shared" si="42"/>
        <v>0</v>
      </c>
      <c r="Z197" s="125">
        <f t="shared" si="43"/>
        <v>0</v>
      </c>
      <c r="AA197" s="125">
        <f t="shared" si="44"/>
        <v>0</v>
      </c>
      <c r="AB197" s="125">
        <f t="shared" si="45"/>
        <v>0</v>
      </c>
      <c r="AC197" s="125">
        <f t="shared" si="46"/>
        <v>0</v>
      </c>
      <c r="AD197" s="125">
        <f t="shared" si="47"/>
        <v>0</v>
      </c>
      <c r="AE197" s="125">
        <f t="shared" si="48"/>
        <v>0</v>
      </c>
      <c r="AF197" s="125">
        <f t="shared" si="49"/>
        <v>0</v>
      </c>
      <c r="AG197" s="125">
        <f t="shared" si="50"/>
        <v>0</v>
      </c>
      <c r="AH197" s="125">
        <f t="shared" si="51"/>
        <v>0</v>
      </c>
      <c r="AI197" s="125">
        <f t="shared" si="52"/>
        <v>0</v>
      </c>
      <c r="AJ197" s="125">
        <f t="shared" si="53"/>
        <v>0</v>
      </c>
      <c r="AK197" s="125">
        <f t="shared" si="54"/>
        <v>0</v>
      </c>
      <c r="AL197" s="125">
        <f t="shared" si="55"/>
        <v>0</v>
      </c>
      <c r="AM197" s="125">
        <f t="shared" si="56"/>
        <v>0</v>
      </c>
    </row>
    <row r="198" spans="1:41" ht="22.5" customHeight="1">
      <c r="A198" s="120"/>
      <c r="B198" s="82" t="str">
        <f>IF(ISBLANK('Baseline Paddock Data'!B200),"",'Baseline Paddock Data'!B200)</f>
        <v/>
      </c>
      <c r="C198" s="83" t="str">
        <f>IF(ISBLANK('Baseline Paddock Data'!C200),"",'Baseline Paddock Data'!C200)</f>
        <v/>
      </c>
      <c r="D198" s="250">
        <f t="shared" si="39"/>
        <v>0</v>
      </c>
      <c r="E198" s="252" t="str">
        <f t="shared" si="40"/>
        <v/>
      </c>
      <c r="F198" s="245"/>
      <c r="G198" s="245"/>
      <c r="H198" s="245"/>
      <c r="I198" s="245"/>
      <c r="J198" s="245"/>
      <c r="K198" s="245"/>
      <c r="L198" s="245"/>
      <c r="M198" s="245"/>
      <c r="N198" s="245"/>
      <c r="O198" s="245"/>
      <c r="P198" s="245"/>
      <c r="Q198" s="245"/>
      <c r="R198" s="245"/>
      <c r="S198" s="245"/>
      <c r="T198" s="245"/>
      <c r="U198" s="246"/>
      <c r="X198" s="125">
        <f t="shared" si="41"/>
        <v>0</v>
      </c>
      <c r="Y198" s="125">
        <f t="shared" si="42"/>
        <v>0</v>
      </c>
      <c r="Z198" s="125">
        <f t="shared" si="43"/>
        <v>0</v>
      </c>
      <c r="AA198" s="125">
        <f t="shared" si="44"/>
        <v>0</v>
      </c>
      <c r="AB198" s="125">
        <f t="shared" si="45"/>
        <v>0</v>
      </c>
      <c r="AC198" s="125">
        <f t="shared" si="46"/>
        <v>0</v>
      </c>
      <c r="AD198" s="125">
        <f t="shared" si="47"/>
        <v>0</v>
      </c>
      <c r="AE198" s="125">
        <f t="shared" si="48"/>
        <v>0</v>
      </c>
      <c r="AF198" s="125">
        <f t="shared" si="49"/>
        <v>0</v>
      </c>
      <c r="AG198" s="125">
        <f t="shared" si="50"/>
        <v>0</v>
      </c>
      <c r="AH198" s="125">
        <f t="shared" si="51"/>
        <v>0</v>
      </c>
      <c r="AI198" s="125">
        <f t="shared" si="52"/>
        <v>0</v>
      </c>
      <c r="AJ198" s="125">
        <f t="shared" si="53"/>
        <v>0</v>
      </c>
      <c r="AK198" s="125">
        <f t="shared" si="54"/>
        <v>0</v>
      </c>
      <c r="AL198" s="125">
        <f t="shared" si="55"/>
        <v>0</v>
      </c>
      <c r="AM198" s="125">
        <f t="shared" si="56"/>
        <v>0</v>
      </c>
    </row>
    <row r="199" spans="1:41" ht="22.5" customHeight="1">
      <c r="A199" s="120"/>
      <c r="B199" s="82" t="str">
        <f>IF(ISBLANK('Baseline Paddock Data'!B201),"",'Baseline Paddock Data'!B201)</f>
        <v/>
      </c>
      <c r="C199" s="83" t="str">
        <f>IF(ISBLANK('Baseline Paddock Data'!C201),"",'Baseline Paddock Data'!C201)</f>
        <v/>
      </c>
      <c r="D199" s="250">
        <f t="shared" si="39"/>
        <v>0</v>
      </c>
      <c r="E199" s="252" t="str">
        <f t="shared" si="40"/>
        <v/>
      </c>
      <c r="F199" s="245"/>
      <c r="G199" s="245"/>
      <c r="H199" s="245"/>
      <c r="I199" s="245"/>
      <c r="J199" s="245"/>
      <c r="K199" s="245"/>
      <c r="L199" s="245"/>
      <c r="M199" s="245"/>
      <c r="N199" s="245"/>
      <c r="O199" s="245"/>
      <c r="P199" s="245"/>
      <c r="Q199" s="245"/>
      <c r="R199" s="245"/>
      <c r="S199" s="245"/>
      <c r="T199" s="245"/>
      <c r="U199" s="246"/>
      <c r="X199" s="125">
        <f t="shared" si="41"/>
        <v>0</v>
      </c>
      <c r="Y199" s="125">
        <f t="shared" si="42"/>
        <v>0</v>
      </c>
      <c r="Z199" s="125">
        <f t="shared" si="43"/>
        <v>0</v>
      </c>
      <c r="AA199" s="125">
        <f t="shared" si="44"/>
        <v>0</v>
      </c>
      <c r="AB199" s="125">
        <f t="shared" si="45"/>
        <v>0</v>
      </c>
      <c r="AC199" s="125">
        <f t="shared" si="46"/>
        <v>0</v>
      </c>
      <c r="AD199" s="125">
        <f t="shared" si="47"/>
        <v>0</v>
      </c>
      <c r="AE199" s="125">
        <f t="shared" si="48"/>
        <v>0</v>
      </c>
      <c r="AF199" s="125">
        <f t="shared" si="49"/>
        <v>0</v>
      </c>
      <c r="AG199" s="125">
        <f t="shared" si="50"/>
        <v>0</v>
      </c>
      <c r="AH199" s="125">
        <f t="shared" si="51"/>
        <v>0</v>
      </c>
      <c r="AI199" s="125">
        <f t="shared" si="52"/>
        <v>0</v>
      </c>
      <c r="AJ199" s="125">
        <f t="shared" si="53"/>
        <v>0</v>
      </c>
      <c r="AK199" s="125">
        <f t="shared" si="54"/>
        <v>0</v>
      </c>
      <c r="AL199" s="125">
        <f t="shared" si="55"/>
        <v>0</v>
      </c>
      <c r="AM199" s="125">
        <f t="shared" si="56"/>
        <v>0</v>
      </c>
    </row>
    <row r="200" spans="1:41" ht="22.5" customHeight="1">
      <c r="A200" s="120"/>
      <c r="B200" s="82" t="str">
        <f>IF(ISBLANK('Baseline Paddock Data'!B202),"",'Baseline Paddock Data'!B202)</f>
        <v/>
      </c>
      <c r="C200" s="83" t="str">
        <f>IF(ISBLANK('Baseline Paddock Data'!C202),"",'Baseline Paddock Data'!C202)</f>
        <v/>
      </c>
      <c r="D200" s="250">
        <f t="shared" si="39"/>
        <v>0</v>
      </c>
      <c r="E200" s="252" t="str">
        <f t="shared" si="40"/>
        <v/>
      </c>
      <c r="F200" s="245"/>
      <c r="G200" s="245"/>
      <c r="H200" s="245"/>
      <c r="I200" s="245"/>
      <c r="J200" s="245"/>
      <c r="K200" s="245"/>
      <c r="L200" s="245"/>
      <c r="M200" s="245"/>
      <c r="N200" s="245"/>
      <c r="O200" s="245"/>
      <c r="P200" s="245"/>
      <c r="Q200" s="245"/>
      <c r="R200" s="245"/>
      <c r="S200" s="245"/>
      <c r="T200" s="245"/>
      <c r="U200" s="246"/>
      <c r="X200" s="125">
        <f t="shared" si="41"/>
        <v>0</v>
      </c>
      <c r="Y200" s="125">
        <f t="shared" si="42"/>
        <v>0</v>
      </c>
      <c r="Z200" s="125">
        <f t="shared" si="43"/>
        <v>0</v>
      </c>
      <c r="AA200" s="125">
        <f t="shared" si="44"/>
        <v>0</v>
      </c>
      <c r="AB200" s="125">
        <f t="shared" si="45"/>
        <v>0</v>
      </c>
      <c r="AC200" s="125">
        <f t="shared" si="46"/>
        <v>0</v>
      </c>
      <c r="AD200" s="125">
        <f t="shared" si="47"/>
        <v>0</v>
      </c>
      <c r="AE200" s="125">
        <f t="shared" si="48"/>
        <v>0</v>
      </c>
      <c r="AF200" s="125">
        <f t="shared" si="49"/>
        <v>0</v>
      </c>
      <c r="AG200" s="125">
        <f t="shared" si="50"/>
        <v>0</v>
      </c>
      <c r="AH200" s="125">
        <f t="shared" si="51"/>
        <v>0</v>
      </c>
      <c r="AI200" s="125">
        <f t="shared" si="52"/>
        <v>0</v>
      </c>
      <c r="AJ200" s="125">
        <f t="shared" si="53"/>
        <v>0</v>
      </c>
      <c r="AK200" s="125">
        <f t="shared" si="54"/>
        <v>0</v>
      </c>
      <c r="AL200" s="125">
        <f t="shared" si="55"/>
        <v>0</v>
      </c>
      <c r="AM200" s="125">
        <f t="shared" si="56"/>
        <v>0</v>
      </c>
    </row>
    <row r="201" spans="1:41" ht="22.5" customHeight="1">
      <c r="A201" s="120"/>
      <c r="B201" s="82" t="str">
        <f>IF(ISBLANK('Baseline Paddock Data'!B203),"",'Baseline Paddock Data'!B203)</f>
        <v/>
      </c>
      <c r="C201" s="83" t="str">
        <f>IF(ISBLANK('Baseline Paddock Data'!C203),"",'Baseline Paddock Data'!C203)</f>
        <v/>
      </c>
      <c r="D201" s="250">
        <f t="shared" ref="D201:D202" si="57">IFERROR(SUM(X201:AM201),"")</f>
        <v>0</v>
      </c>
      <c r="E201" s="252" t="str">
        <f t="shared" ref="E201:E202" si="58">IFERROR(D201/(SUM(F201:U201)),"")</f>
        <v/>
      </c>
      <c r="F201" s="245"/>
      <c r="G201" s="245"/>
      <c r="H201" s="245"/>
      <c r="I201" s="245"/>
      <c r="J201" s="245"/>
      <c r="K201" s="245"/>
      <c r="L201" s="245"/>
      <c r="M201" s="245"/>
      <c r="N201" s="245"/>
      <c r="O201" s="245"/>
      <c r="P201" s="245"/>
      <c r="Q201" s="245"/>
      <c r="R201" s="245"/>
      <c r="S201" s="245"/>
      <c r="T201" s="245"/>
      <c r="U201" s="246"/>
      <c r="X201" s="125">
        <f t="shared" ref="X201:X202" si="59">IF(F201="",0,F201*X$7)</f>
        <v>0</v>
      </c>
      <c r="Y201" s="125">
        <f t="shared" ref="Y201:Y202" si="60">IF(G201="",0,G201*Y$7)</f>
        <v>0</v>
      </c>
      <c r="Z201" s="125">
        <f t="shared" ref="Z201:Z202" si="61">IF(H201="",0,H201*Z$7)</f>
        <v>0</v>
      </c>
      <c r="AA201" s="125">
        <f t="shared" ref="AA201:AA202" si="62">IF(I201="",0,I201*AA$7)</f>
        <v>0</v>
      </c>
      <c r="AB201" s="125">
        <f t="shared" ref="AB201:AB202" si="63">IF(J201="",0,J201*AB$7)</f>
        <v>0</v>
      </c>
      <c r="AC201" s="125">
        <f t="shared" ref="AC201:AC202" si="64">IF(K201="",0,K201*AC$7)</f>
        <v>0</v>
      </c>
      <c r="AD201" s="125">
        <f t="shared" ref="AD201:AD202" si="65">IF(L201="",0,L201*AD$7)</f>
        <v>0</v>
      </c>
      <c r="AE201" s="125">
        <f t="shared" ref="AE201:AE202" si="66">IF(M201="",0,M201*AE$7)</f>
        <v>0</v>
      </c>
      <c r="AF201" s="125">
        <f t="shared" ref="AF201:AF202" si="67">IF(N201="",0,N201*AF$7)</f>
        <v>0</v>
      </c>
      <c r="AG201" s="125">
        <f t="shared" ref="AG201:AG202" si="68">IF(O201="",0,O201*AG$7)</f>
        <v>0</v>
      </c>
      <c r="AH201" s="125">
        <f t="shared" ref="AH201:AH202" si="69">IF(P201="",0,P201*AH$7)</f>
        <v>0</v>
      </c>
      <c r="AI201" s="125">
        <f t="shared" ref="AI201:AI202" si="70">IF(Q201="",0,Q201*AI$7)</f>
        <v>0</v>
      </c>
      <c r="AJ201" s="125">
        <f t="shared" ref="AJ201:AJ202" si="71">IF(R201="",0,R201*AJ$7)</f>
        <v>0</v>
      </c>
      <c r="AK201" s="125">
        <f t="shared" ref="AK201:AK202" si="72">IF(S201="",0,S201*AK$7)</f>
        <v>0</v>
      </c>
      <c r="AL201" s="125">
        <f t="shared" ref="AL201:AL202" si="73">IF(T201="",0,T201*AL$7)</f>
        <v>0</v>
      </c>
      <c r="AM201" s="125">
        <f t="shared" ref="AM201:AM202" si="74">IF(U201="",0,U201*AM$7)</f>
        <v>0</v>
      </c>
    </row>
    <row r="202" spans="1:41" ht="22.5" customHeight="1" thickBot="1">
      <c r="A202" s="120"/>
      <c r="B202" s="84" t="str">
        <f>IF(ISBLANK('Baseline Paddock Data'!B204),"",'Baseline Paddock Data'!B204)</f>
        <v/>
      </c>
      <c r="C202" s="85" t="str">
        <f>IF(ISBLANK('Baseline Paddock Data'!C204),"",'Baseline Paddock Data'!C204)</f>
        <v/>
      </c>
      <c r="D202" s="251">
        <f t="shared" si="57"/>
        <v>0</v>
      </c>
      <c r="E202" s="253" t="str">
        <f t="shared" si="58"/>
        <v/>
      </c>
      <c r="F202" s="247"/>
      <c r="G202" s="247"/>
      <c r="H202" s="247"/>
      <c r="I202" s="247"/>
      <c r="J202" s="247"/>
      <c r="K202" s="247"/>
      <c r="L202" s="247"/>
      <c r="M202" s="247"/>
      <c r="N202" s="247"/>
      <c r="O202" s="247"/>
      <c r="P202" s="247"/>
      <c r="Q202" s="247"/>
      <c r="R202" s="247"/>
      <c r="S202" s="247"/>
      <c r="T202" s="247"/>
      <c r="U202" s="248"/>
      <c r="X202" s="125">
        <f t="shared" si="59"/>
        <v>0</v>
      </c>
      <c r="Y202" s="125">
        <f t="shared" si="60"/>
        <v>0</v>
      </c>
      <c r="Z202" s="125">
        <f t="shared" si="61"/>
        <v>0</v>
      </c>
      <c r="AA202" s="125">
        <f t="shared" si="62"/>
        <v>0</v>
      </c>
      <c r="AB202" s="125">
        <f t="shared" si="63"/>
        <v>0</v>
      </c>
      <c r="AC202" s="125">
        <f t="shared" si="64"/>
        <v>0</v>
      </c>
      <c r="AD202" s="125">
        <f t="shared" si="65"/>
        <v>0</v>
      </c>
      <c r="AE202" s="125">
        <f t="shared" si="66"/>
        <v>0</v>
      </c>
      <c r="AF202" s="125">
        <f t="shared" si="67"/>
        <v>0</v>
      </c>
      <c r="AG202" s="125">
        <f t="shared" si="68"/>
        <v>0</v>
      </c>
      <c r="AH202" s="125">
        <f t="shared" si="69"/>
        <v>0</v>
      </c>
      <c r="AI202" s="125">
        <f t="shared" si="70"/>
        <v>0</v>
      </c>
      <c r="AJ202" s="125">
        <f t="shared" si="71"/>
        <v>0</v>
      </c>
      <c r="AK202" s="125">
        <f t="shared" si="72"/>
        <v>0</v>
      </c>
      <c r="AL202" s="125">
        <f t="shared" si="73"/>
        <v>0</v>
      </c>
      <c r="AM202" s="125">
        <f t="shared" si="74"/>
        <v>0</v>
      </c>
    </row>
    <row r="203" spans="1:41" ht="22.5" customHeight="1" thickTop="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1"/>
      <c r="X203" s="131"/>
      <c r="Y203" s="131"/>
      <c r="Z203" s="131"/>
      <c r="AA203" s="131"/>
      <c r="AB203" s="131"/>
      <c r="AC203" s="131"/>
      <c r="AD203" s="131"/>
      <c r="AE203" s="131"/>
      <c r="AF203" s="131"/>
      <c r="AG203" s="131"/>
      <c r="AH203" s="131"/>
      <c r="AI203" s="131"/>
      <c r="AJ203" s="131"/>
      <c r="AK203" s="131"/>
      <c r="AL203" s="131"/>
      <c r="AM203" s="131"/>
      <c r="AN203" s="131"/>
      <c r="AO203" s="131"/>
    </row>
    <row r="204" spans="1:41" hidden="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1"/>
      <c r="X204" s="131"/>
      <c r="Y204" s="131"/>
      <c r="Z204" s="131"/>
      <c r="AA204" s="131"/>
      <c r="AB204" s="131"/>
      <c r="AC204" s="131"/>
      <c r="AD204" s="131"/>
      <c r="AE204" s="131"/>
      <c r="AF204" s="131"/>
      <c r="AG204" s="131"/>
      <c r="AH204" s="131"/>
      <c r="AI204" s="131"/>
      <c r="AJ204" s="131"/>
      <c r="AK204" s="131"/>
      <c r="AL204" s="131"/>
      <c r="AM204" s="131"/>
      <c r="AN204" s="131"/>
      <c r="AO204" s="131"/>
    </row>
    <row r="205" spans="1:41" hidden="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1"/>
      <c r="X205" s="131"/>
      <c r="Y205" s="131"/>
      <c r="Z205" s="131"/>
      <c r="AA205" s="131"/>
      <c r="AB205" s="131"/>
      <c r="AC205" s="131"/>
      <c r="AD205" s="131"/>
      <c r="AE205" s="131"/>
      <c r="AF205" s="131"/>
      <c r="AG205" s="131"/>
      <c r="AH205" s="131"/>
      <c r="AI205" s="131"/>
      <c r="AJ205" s="131"/>
      <c r="AK205" s="131"/>
      <c r="AL205" s="131"/>
      <c r="AM205" s="131"/>
      <c r="AN205" s="131"/>
      <c r="AO205" s="131"/>
    </row>
    <row r="206" spans="1:41" hidden="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1"/>
      <c r="X206" s="131"/>
      <c r="Y206" s="131"/>
      <c r="Z206" s="131"/>
      <c r="AA206" s="131"/>
      <c r="AB206" s="131"/>
      <c r="AC206" s="131"/>
      <c r="AD206" s="131"/>
      <c r="AE206" s="131"/>
      <c r="AF206" s="131"/>
      <c r="AG206" s="131"/>
      <c r="AH206" s="131"/>
      <c r="AI206" s="131"/>
      <c r="AJ206" s="131"/>
      <c r="AK206" s="131"/>
      <c r="AL206" s="131"/>
      <c r="AM206" s="131"/>
      <c r="AN206" s="131"/>
      <c r="AO206" s="131"/>
    </row>
    <row r="207" spans="1:41" hidden="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1"/>
      <c r="X207" s="131"/>
      <c r="Y207" s="131"/>
      <c r="Z207" s="131"/>
      <c r="AA207" s="131"/>
      <c r="AB207" s="131"/>
      <c r="AC207" s="131"/>
      <c r="AD207" s="131"/>
      <c r="AE207" s="131"/>
      <c r="AF207" s="131"/>
      <c r="AG207" s="131"/>
      <c r="AH207" s="131"/>
      <c r="AI207" s="131"/>
      <c r="AJ207" s="131"/>
      <c r="AK207" s="131"/>
      <c r="AL207" s="131"/>
      <c r="AM207" s="131"/>
      <c r="AN207" s="131"/>
      <c r="AO207" s="131"/>
    </row>
    <row r="208" spans="1:41" hidden="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1"/>
      <c r="X208" s="131"/>
      <c r="Y208" s="131"/>
      <c r="Z208" s="131"/>
      <c r="AA208" s="131"/>
      <c r="AB208" s="131"/>
      <c r="AC208" s="131"/>
      <c r="AD208" s="131"/>
      <c r="AE208" s="131"/>
      <c r="AF208" s="131"/>
      <c r="AG208" s="131"/>
      <c r="AH208" s="131"/>
      <c r="AI208" s="131"/>
      <c r="AJ208" s="131"/>
      <c r="AK208" s="131"/>
      <c r="AL208" s="131"/>
      <c r="AM208" s="131"/>
      <c r="AN208" s="131"/>
      <c r="AO208" s="131"/>
    </row>
    <row r="209" spans="1:41" hidden="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1"/>
      <c r="X209" s="131"/>
      <c r="Y209" s="131"/>
      <c r="Z209" s="131"/>
      <c r="AA209" s="131"/>
      <c r="AB209" s="131"/>
      <c r="AC209" s="131"/>
      <c r="AD209" s="131"/>
      <c r="AE209" s="131"/>
      <c r="AF209" s="131"/>
      <c r="AG209" s="131"/>
      <c r="AH209" s="131"/>
      <c r="AI209" s="131"/>
      <c r="AJ209" s="131"/>
      <c r="AK209" s="131"/>
      <c r="AL209" s="131"/>
      <c r="AM209" s="131"/>
      <c r="AN209" s="131"/>
      <c r="AO209" s="131"/>
    </row>
    <row r="210" spans="1:41" hidden="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1"/>
      <c r="X210" s="131"/>
      <c r="Y210" s="131"/>
      <c r="Z210" s="131"/>
      <c r="AA210" s="131"/>
      <c r="AB210" s="131"/>
      <c r="AC210" s="131"/>
      <c r="AD210" s="131"/>
      <c r="AE210" s="131"/>
      <c r="AF210" s="131"/>
      <c r="AG210" s="131"/>
      <c r="AH210" s="131"/>
      <c r="AI210" s="131"/>
      <c r="AJ210" s="131"/>
      <c r="AK210" s="131"/>
      <c r="AL210" s="131"/>
      <c r="AM210" s="131"/>
      <c r="AN210" s="131"/>
      <c r="AO210" s="131"/>
    </row>
    <row r="211" spans="1:41" hidden="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1"/>
      <c r="X211" s="131"/>
      <c r="Y211" s="131"/>
      <c r="Z211" s="131"/>
      <c r="AA211" s="131"/>
      <c r="AB211" s="131"/>
      <c r="AC211" s="131"/>
      <c r="AD211" s="131"/>
      <c r="AE211" s="131"/>
      <c r="AF211" s="131"/>
      <c r="AG211" s="131"/>
      <c r="AH211" s="131"/>
      <c r="AI211" s="131"/>
      <c r="AJ211" s="131"/>
      <c r="AK211" s="131"/>
      <c r="AL211" s="131"/>
      <c r="AM211" s="131"/>
      <c r="AN211" s="131"/>
      <c r="AO211" s="131"/>
    </row>
    <row r="212" spans="1:41" hidden="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1"/>
      <c r="X212" s="131"/>
      <c r="Y212" s="131"/>
      <c r="Z212" s="131"/>
      <c r="AA212" s="131"/>
      <c r="AB212" s="131"/>
      <c r="AC212" s="131"/>
      <c r="AD212" s="131"/>
      <c r="AE212" s="131"/>
      <c r="AF212" s="131"/>
      <c r="AG212" s="131"/>
      <c r="AH212" s="131"/>
      <c r="AI212" s="131"/>
      <c r="AJ212" s="131"/>
      <c r="AK212" s="131"/>
      <c r="AL212" s="131"/>
      <c r="AM212" s="131"/>
      <c r="AN212" s="131"/>
      <c r="AO212" s="131"/>
    </row>
    <row r="213" spans="1:41" hidden="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1"/>
      <c r="X213" s="131"/>
      <c r="Y213" s="131"/>
      <c r="Z213" s="131"/>
      <c r="AA213" s="131"/>
      <c r="AB213" s="131"/>
      <c r="AC213" s="131"/>
      <c r="AD213" s="131"/>
      <c r="AE213" s="131"/>
      <c r="AF213" s="131"/>
      <c r="AG213" s="131"/>
      <c r="AH213" s="131"/>
      <c r="AI213" s="131"/>
      <c r="AJ213" s="131"/>
      <c r="AK213" s="131"/>
      <c r="AL213" s="131"/>
      <c r="AM213" s="131"/>
      <c r="AN213" s="131"/>
      <c r="AO213" s="131"/>
    </row>
    <row r="214" spans="1:41" hidden="1">
      <c r="A214" s="132"/>
      <c r="B214" s="133"/>
      <c r="C214" s="133"/>
      <c r="D214" s="133"/>
      <c r="E214" s="133"/>
      <c r="F214" s="133"/>
      <c r="G214" s="133"/>
      <c r="H214" s="133"/>
      <c r="I214" s="133"/>
      <c r="J214" s="133"/>
      <c r="K214" s="133"/>
      <c r="L214" s="133"/>
      <c r="M214" s="133"/>
      <c r="N214" s="133"/>
      <c r="O214" s="133"/>
      <c r="P214" s="133"/>
      <c r="Q214" s="133"/>
      <c r="R214" s="133"/>
      <c r="S214" s="133"/>
      <c r="T214" s="133"/>
      <c r="U214" s="133"/>
      <c r="V214" s="130"/>
      <c r="W214" s="131"/>
      <c r="X214" s="131"/>
      <c r="Y214" s="131"/>
      <c r="Z214" s="131"/>
      <c r="AA214" s="131"/>
      <c r="AB214" s="131"/>
      <c r="AC214" s="131"/>
      <c r="AD214" s="131"/>
      <c r="AE214" s="131"/>
      <c r="AF214" s="131"/>
      <c r="AG214" s="131"/>
      <c r="AH214" s="131"/>
      <c r="AI214" s="131"/>
      <c r="AJ214" s="131"/>
      <c r="AK214" s="131"/>
      <c r="AL214" s="131"/>
      <c r="AM214" s="131"/>
      <c r="AN214" s="131"/>
      <c r="AO214" s="131"/>
    </row>
    <row r="215" spans="1:41" hidden="1">
      <c r="A215" s="132"/>
      <c r="B215" s="134"/>
      <c r="C215" s="134"/>
      <c r="D215" s="134"/>
      <c r="E215" s="134"/>
      <c r="F215" s="134"/>
      <c r="G215" s="134"/>
      <c r="H215" s="134"/>
      <c r="I215" s="134"/>
      <c r="J215" s="134"/>
      <c r="K215" s="134"/>
      <c r="L215" s="134"/>
      <c r="M215" s="134"/>
      <c r="N215" s="134"/>
      <c r="O215" s="134"/>
      <c r="P215" s="134"/>
      <c r="Q215" s="134"/>
      <c r="R215" s="134"/>
      <c r="S215" s="134"/>
      <c r="T215" s="134"/>
      <c r="U215" s="134"/>
      <c r="V215" s="130"/>
      <c r="W215" s="131"/>
      <c r="X215" s="131"/>
      <c r="Y215" s="131"/>
      <c r="Z215" s="131"/>
      <c r="AA215" s="131"/>
      <c r="AB215" s="131"/>
      <c r="AC215" s="131"/>
      <c r="AD215" s="131"/>
      <c r="AE215" s="131"/>
      <c r="AF215" s="131"/>
      <c r="AG215" s="131"/>
      <c r="AH215" s="131"/>
      <c r="AI215" s="131"/>
      <c r="AJ215" s="131"/>
      <c r="AK215" s="131"/>
      <c r="AL215" s="131"/>
      <c r="AM215" s="131"/>
      <c r="AN215" s="131"/>
      <c r="AO215" s="131"/>
    </row>
    <row r="216" spans="1:41" hidden="1">
      <c r="A216" s="132"/>
      <c r="B216" s="134"/>
      <c r="C216" s="134"/>
      <c r="D216" s="134"/>
      <c r="E216" s="134"/>
      <c r="F216" s="134"/>
      <c r="G216" s="134"/>
      <c r="H216" s="134"/>
      <c r="I216" s="134"/>
      <c r="J216" s="134"/>
      <c r="K216" s="134"/>
      <c r="L216" s="134"/>
      <c r="M216" s="134"/>
      <c r="N216" s="134"/>
      <c r="O216" s="134"/>
      <c r="P216" s="134"/>
      <c r="Q216" s="134"/>
      <c r="R216" s="134"/>
      <c r="S216" s="134"/>
      <c r="T216" s="134"/>
      <c r="U216" s="134"/>
      <c r="V216" s="130"/>
      <c r="W216" s="131"/>
      <c r="X216" s="131"/>
      <c r="Y216" s="131"/>
      <c r="Z216" s="131"/>
      <c r="AA216" s="131"/>
      <c r="AB216" s="131"/>
      <c r="AC216" s="131"/>
      <c r="AD216" s="131"/>
      <c r="AE216" s="131"/>
      <c r="AF216" s="131"/>
      <c r="AG216" s="131"/>
      <c r="AH216" s="131"/>
      <c r="AI216" s="131"/>
      <c r="AJ216" s="131"/>
      <c r="AK216" s="131"/>
      <c r="AL216" s="131"/>
      <c r="AM216" s="131"/>
      <c r="AN216" s="131"/>
      <c r="AO216" s="131"/>
    </row>
    <row r="217" spans="1:41" hidden="1">
      <c r="A217" s="132"/>
      <c r="B217" s="134"/>
      <c r="C217" s="134"/>
      <c r="D217" s="134"/>
      <c r="E217" s="134"/>
      <c r="F217" s="134"/>
      <c r="G217" s="134"/>
      <c r="H217" s="134"/>
      <c r="I217" s="134"/>
      <c r="J217" s="134"/>
      <c r="K217" s="134"/>
      <c r="L217" s="134"/>
      <c r="M217" s="134"/>
      <c r="N217" s="134"/>
      <c r="O217" s="134"/>
      <c r="P217" s="134"/>
      <c r="Q217" s="134"/>
      <c r="R217" s="134"/>
      <c r="S217" s="134"/>
      <c r="T217" s="134"/>
      <c r="U217" s="134"/>
      <c r="V217" s="130"/>
      <c r="W217" s="131"/>
      <c r="X217" s="131"/>
      <c r="Y217" s="131"/>
      <c r="Z217" s="131"/>
      <c r="AA217" s="131"/>
      <c r="AB217" s="131"/>
      <c r="AC217" s="131"/>
      <c r="AD217" s="131"/>
      <c r="AE217" s="131"/>
      <c r="AF217" s="131"/>
      <c r="AG217" s="131"/>
      <c r="AH217" s="131"/>
      <c r="AI217" s="131"/>
      <c r="AJ217" s="131"/>
      <c r="AK217" s="131"/>
      <c r="AL217" s="131"/>
      <c r="AM217" s="131"/>
      <c r="AN217" s="131"/>
      <c r="AO217" s="131"/>
    </row>
    <row r="218" spans="1:41" hidden="1">
      <c r="A218" s="132"/>
      <c r="B218" s="134"/>
      <c r="C218" s="134"/>
      <c r="D218" s="134"/>
      <c r="E218" s="134"/>
      <c r="F218" s="134"/>
      <c r="G218" s="134"/>
      <c r="H218" s="134"/>
      <c r="I218" s="134"/>
      <c r="J218" s="134"/>
      <c r="K218" s="134"/>
      <c r="L218" s="134"/>
      <c r="M218" s="134"/>
      <c r="N218" s="134"/>
      <c r="O218" s="134"/>
      <c r="P218" s="134"/>
      <c r="Q218" s="134"/>
      <c r="R218" s="134"/>
      <c r="S218" s="134"/>
      <c r="T218" s="134"/>
      <c r="U218" s="134"/>
      <c r="V218" s="130"/>
      <c r="W218" s="131"/>
      <c r="X218" s="131"/>
      <c r="Y218" s="131"/>
      <c r="Z218" s="131"/>
      <c r="AA218" s="131"/>
      <c r="AB218" s="131"/>
      <c r="AC218" s="131"/>
      <c r="AD218" s="131"/>
      <c r="AE218" s="131"/>
      <c r="AF218" s="131"/>
      <c r="AG218" s="131"/>
      <c r="AH218" s="131"/>
      <c r="AI218" s="131"/>
      <c r="AJ218" s="131"/>
      <c r="AK218" s="131"/>
      <c r="AL218" s="131"/>
      <c r="AM218" s="131"/>
      <c r="AN218" s="131"/>
      <c r="AO218" s="131"/>
    </row>
    <row r="219" spans="1:41" hidden="1">
      <c r="A219" s="132"/>
      <c r="B219" s="134"/>
      <c r="C219" s="134"/>
      <c r="D219" s="134"/>
      <c r="E219" s="134"/>
      <c r="F219" s="134"/>
      <c r="G219" s="134"/>
      <c r="H219" s="134"/>
      <c r="I219" s="134"/>
      <c r="J219" s="134"/>
      <c r="K219" s="134"/>
      <c r="L219" s="134"/>
      <c r="M219" s="134"/>
      <c r="N219" s="134"/>
      <c r="O219" s="134"/>
      <c r="P219" s="134"/>
      <c r="Q219" s="134"/>
      <c r="R219" s="134"/>
      <c r="S219" s="134"/>
      <c r="T219" s="134"/>
      <c r="U219" s="134"/>
      <c r="V219" s="130"/>
      <c r="W219" s="131"/>
      <c r="X219" s="131"/>
      <c r="Y219" s="131"/>
      <c r="Z219" s="131"/>
      <c r="AA219" s="131"/>
      <c r="AB219" s="131"/>
      <c r="AC219" s="131"/>
      <c r="AD219" s="131"/>
      <c r="AE219" s="131"/>
      <c r="AF219" s="131"/>
      <c r="AG219" s="131"/>
      <c r="AH219" s="131"/>
      <c r="AI219" s="131"/>
      <c r="AJ219" s="131"/>
      <c r="AK219" s="131"/>
      <c r="AL219" s="131"/>
      <c r="AM219" s="131"/>
      <c r="AN219" s="131"/>
      <c r="AO219" s="131"/>
    </row>
    <row r="220" spans="1:41" hidden="1">
      <c r="A220" s="132"/>
      <c r="B220" s="134"/>
      <c r="C220" s="134"/>
      <c r="D220" s="134"/>
      <c r="E220" s="134"/>
      <c r="F220" s="134"/>
      <c r="G220" s="134"/>
      <c r="H220" s="134"/>
      <c r="I220" s="134"/>
      <c r="J220" s="134"/>
      <c r="K220" s="134"/>
      <c r="L220" s="134"/>
      <c r="M220" s="134"/>
      <c r="N220" s="134"/>
      <c r="O220" s="134"/>
      <c r="P220" s="134"/>
      <c r="Q220" s="134"/>
      <c r="R220" s="134"/>
      <c r="S220" s="134"/>
      <c r="T220" s="134"/>
      <c r="U220" s="134"/>
      <c r="V220" s="130"/>
      <c r="W220" s="131"/>
      <c r="X220" s="131"/>
      <c r="Y220" s="131"/>
      <c r="Z220" s="131"/>
      <c r="AA220" s="131"/>
      <c r="AB220" s="131"/>
      <c r="AC220" s="131"/>
      <c r="AD220" s="131"/>
      <c r="AE220" s="131"/>
      <c r="AF220" s="131"/>
      <c r="AG220" s="131"/>
      <c r="AH220" s="131"/>
      <c r="AI220" s="131"/>
      <c r="AJ220" s="131"/>
      <c r="AK220" s="131"/>
      <c r="AL220" s="131"/>
      <c r="AM220" s="131"/>
      <c r="AN220" s="131"/>
      <c r="AO220" s="131"/>
    </row>
    <row r="221" spans="1:41" hidden="1">
      <c r="A221" s="132"/>
      <c r="B221" s="134"/>
      <c r="C221" s="134"/>
      <c r="D221" s="134"/>
      <c r="E221" s="134"/>
      <c r="F221" s="134"/>
      <c r="G221" s="134"/>
      <c r="H221" s="134"/>
      <c r="I221" s="134"/>
      <c r="J221" s="134"/>
      <c r="K221" s="134"/>
      <c r="L221" s="134"/>
      <c r="M221" s="134"/>
      <c r="N221" s="134"/>
      <c r="O221" s="134"/>
      <c r="P221" s="134"/>
      <c r="Q221" s="134"/>
      <c r="R221" s="134"/>
      <c r="S221" s="134"/>
      <c r="T221" s="134"/>
      <c r="U221" s="134"/>
      <c r="V221" s="130"/>
      <c r="W221" s="131"/>
      <c r="X221" s="131"/>
      <c r="Y221" s="131"/>
      <c r="Z221" s="131"/>
      <c r="AA221" s="131"/>
      <c r="AB221" s="131"/>
      <c r="AC221" s="131"/>
      <c r="AD221" s="131"/>
      <c r="AE221" s="131"/>
      <c r="AF221" s="131"/>
      <c r="AG221" s="131"/>
      <c r="AH221" s="131"/>
      <c r="AI221" s="131"/>
      <c r="AJ221" s="131"/>
      <c r="AK221" s="131"/>
      <c r="AL221" s="131"/>
      <c r="AM221" s="131"/>
      <c r="AN221" s="131"/>
      <c r="AO221" s="131"/>
    </row>
    <row r="222" spans="1:41" hidden="1">
      <c r="A222" s="132"/>
      <c r="B222" s="134"/>
      <c r="C222" s="134"/>
      <c r="D222" s="134"/>
      <c r="E222" s="134"/>
      <c r="F222" s="134"/>
      <c r="G222" s="134"/>
      <c r="H222" s="134"/>
      <c r="I222" s="134"/>
      <c r="J222" s="134"/>
      <c r="K222" s="134"/>
      <c r="L222" s="134"/>
      <c r="M222" s="134"/>
      <c r="N222" s="134"/>
      <c r="O222" s="134"/>
      <c r="P222" s="134"/>
      <c r="Q222" s="134"/>
      <c r="R222" s="134"/>
      <c r="S222" s="134"/>
      <c r="T222" s="134"/>
      <c r="U222" s="134"/>
      <c r="V222" s="130"/>
      <c r="W222" s="131"/>
      <c r="X222" s="131"/>
      <c r="Y222" s="131"/>
      <c r="Z222" s="131"/>
      <c r="AA222" s="131"/>
      <c r="AB222" s="131"/>
      <c r="AC222" s="131"/>
      <c r="AD222" s="131"/>
      <c r="AE222" s="131"/>
      <c r="AF222" s="131"/>
      <c r="AG222" s="131"/>
      <c r="AH222" s="131"/>
      <c r="AI222" s="131"/>
      <c r="AJ222" s="131"/>
      <c r="AK222" s="131"/>
      <c r="AL222" s="131"/>
      <c r="AM222" s="131"/>
      <c r="AN222" s="131"/>
      <c r="AO222" s="131"/>
    </row>
    <row r="223" spans="1:41" hidden="1">
      <c r="A223" s="132"/>
      <c r="B223" s="134"/>
      <c r="C223" s="134"/>
      <c r="D223" s="134"/>
      <c r="E223" s="134"/>
      <c r="F223" s="134"/>
      <c r="G223" s="134"/>
      <c r="H223" s="134"/>
      <c r="I223" s="134"/>
      <c r="J223" s="134"/>
      <c r="K223" s="134"/>
      <c r="L223" s="134"/>
      <c r="M223" s="134"/>
      <c r="N223" s="134"/>
      <c r="O223" s="134"/>
      <c r="P223" s="134"/>
      <c r="Q223" s="134"/>
      <c r="R223" s="134"/>
      <c r="S223" s="134"/>
      <c r="T223" s="134"/>
      <c r="U223" s="134"/>
      <c r="V223" s="130"/>
      <c r="W223" s="131"/>
      <c r="X223" s="131"/>
      <c r="Y223" s="131"/>
      <c r="Z223" s="131"/>
      <c r="AA223" s="131"/>
      <c r="AB223" s="131"/>
      <c r="AC223" s="131"/>
      <c r="AD223" s="131"/>
      <c r="AE223" s="131"/>
      <c r="AF223" s="131"/>
      <c r="AG223" s="131"/>
      <c r="AH223" s="131"/>
      <c r="AI223" s="131"/>
      <c r="AJ223" s="131"/>
      <c r="AK223" s="131"/>
      <c r="AL223" s="131"/>
      <c r="AM223" s="131"/>
      <c r="AN223" s="131"/>
      <c r="AO223" s="131"/>
    </row>
    <row r="224" spans="1:41" hidden="1">
      <c r="A224" s="132"/>
      <c r="B224" s="134"/>
      <c r="C224" s="134"/>
      <c r="D224" s="134"/>
      <c r="E224" s="134"/>
      <c r="F224" s="134"/>
      <c r="G224" s="134"/>
      <c r="H224" s="134"/>
      <c r="I224" s="134"/>
      <c r="J224" s="134"/>
      <c r="K224" s="134"/>
      <c r="L224" s="134"/>
      <c r="M224" s="134"/>
      <c r="N224" s="134"/>
      <c r="O224" s="134"/>
      <c r="P224" s="134"/>
      <c r="Q224" s="134"/>
      <c r="R224" s="134"/>
      <c r="S224" s="134"/>
      <c r="T224" s="134"/>
      <c r="U224" s="134"/>
      <c r="V224" s="130"/>
      <c r="W224" s="131"/>
      <c r="X224" s="131"/>
      <c r="Y224" s="131"/>
      <c r="Z224" s="131"/>
      <c r="AA224" s="131"/>
      <c r="AB224" s="131"/>
      <c r="AC224" s="131"/>
      <c r="AD224" s="131"/>
      <c r="AE224" s="131"/>
      <c r="AF224" s="131"/>
      <c r="AG224" s="131"/>
      <c r="AH224" s="131"/>
      <c r="AI224" s="131"/>
      <c r="AJ224" s="131"/>
      <c r="AK224" s="131"/>
      <c r="AL224" s="131"/>
      <c r="AM224" s="131"/>
      <c r="AN224" s="131"/>
      <c r="AO224" s="131"/>
    </row>
    <row r="225" spans="1:41" hidden="1">
      <c r="A225" s="132"/>
      <c r="B225" s="134"/>
      <c r="C225" s="134"/>
      <c r="D225" s="134"/>
      <c r="E225" s="134"/>
      <c r="F225" s="134"/>
      <c r="G225" s="134"/>
      <c r="H225" s="134"/>
      <c r="I225" s="134"/>
      <c r="J225" s="134"/>
      <c r="K225" s="134"/>
      <c r="L225" s="134"/>
      <c r="M225" s="134"/>
      <c r="N225" s="134"/>
      <c r="O225" s="134"/>
      <c r="P225" s="134"/>
      <c r="Q225" s="134"/>
      <c r="R225" s="134"/>
      <c r="S225" s="134"/>
      <c r="T225" s="134"/>
      <c r="U225" s="134"/>
      <c r="V225" s="130"/>
      <c r="W225" s="131"/>
      <c r="X225" s="131"/>
      <c r="Y225" s="131"/>
      <c r="Z225" s="131"/>
      <c r="AA225" s="131"/>
      <c r="AB225" s="131"/>
      <c r="AC225" s="131"/>
      <c r="AD225" s="131"/>
      <c r="AE225" s="131"/>
      <c r="AF225" s="131"/>
      <c r="AG225" s="131"/>
      <c r="AH225" s="131"/>
      <c r="AI225" s="131"/>
      <c r="AJ225" s="131"/>
      <c r="AK225" s="131"/>
      <c r="AL225" s="131"/>
      <c r="AM225" s="131"/>
      <c r="AN225" s="131"/>
      <c r="AO225" s="131"/>
    </row>
    <row r="226" spans="1:41" hidden="1">
      <c r="A226" s="132"/>
      <c r="B226" s="134"/>
      <c r="C226" s="134"/>
      <c r="D226" s="134"/>
      <c r="E226" s="134"/>
      <c r="F226" s="134"/>
      <c r="G226" s="134"/>
      <c r="H226" s="134"/>
      <c r="I226" s="134"/>
      <c r="J226" s="134"/>
      <c r="K226" s="134"/>
      <c r="L226" s="134"/>
      <c r="M226" s="134"/>
      <c r="N226" s="134"/>
      <c r="O226" s="134"/>
      <c r="P226" s="134"/>
      <c r="Q226" s="134"/>
      <c r="R226" s="134"/>
      <c r="S226" s="134"/>
      <c r="T226" s="134"/>
      <c r="U226" s="134"/>
      <c r="V226" s="130"/>
      <c r="W226" s="131"/>
      <c r="X226" s="131"/>
      <c r="Y226" s="131"/>
      <c r="Z226" s="131"/>
      <c r="AA226" s="131"/>
      <c r="AB226" s="131"/>
      <c r="AC226" s="131"/>
      <c r="AD226" s="131"/>
      <c r="AE226" s="131"/>
      <c r="AF226" s="131"/>
      <c r="AG226" s="131"/>
      <c r="AH226" s="131"/>
      <c r="AI226" s="131"/>
      <c r="AJ226" s="131"/>
      <c r="AK226" s="131"/>
      <c r="AL226" s="131"/>
      <c r="AM226" s="131"/>
      <c r="AN226" s="131"/>
      <c r="AO226" s="131"/>
    </row>
    <row r="227" spans="1:41" hidden="1">
      <c r="A227" s="132"/>
      <c r="B227" s="134"/>
      <c r="C227" s="134"/>
      <c r="D227" s="134"/>
      <c r="E227" s="134"/>
      <c r="F227" s="134"/>
      <c r="G227" s="134"/>
      <c r="H227" s="134"/>
      <c r="I227" s="134"/>
      <c r="J227" s="134"/>
      <c r="K227" s="134"/>
      <c r="L227" s="134"/>
      <c r="M227" s="134"/>
      <c r="N227" s="134"/>
      <c r="O227" s="134"/>
      <c r="P227" s="134"/>
      <c r="Q227" s="134"/>
      <c r="R227" s="134"/>
      <c r="S227" s="134"/>
      <c r="T227" s="134"/>
      <c r="U227" s="134"/>
      <c r="V227" s="130"/>
      <c r="W227" s="131"/>
      <c r="X227" s="131"/>
      <c r="Y227" s="131"/>
      <c r="Z227" s="131"/>
      <c r="AA227" s="131"/>
      <c r="AB227" s="131"/>
      <c r="AC227" s="131"/>
      <c r="AD227" s="131"/>
      <c r="AE227" s="131"/>
      <c r="AF227" s="131"/>
      <c r="AG227" s="131"/>
      <c r="AH227" s="131"/>
      <c r="AI227" s="131"/>
      <c r="AJ227" s="131"/>
      <c r="AK227" s="131"/>
      <c r="AL227" s="131"/>
      <c r="AM227" s="131"/>
      <c r="AN227" s="131"/>
      <c r="AO227" s="131"/>
    </row>
    <row r="228" spans="1:41" hidden="1">
      <c r="A228" s="132"/>
      <c r="B228" s="134"/>
      <c r="C228" s="134"/>
      <c r="D228" s="134"/>
      <c r="E228" s="134"/>
      <c r="F228" s="134"/>
      <c r="G228" s="134"/>
      <c r="H228" s="134"/>
      <c r="I228" s="134"/>
      <c r="J228" s="134"/>
      <c r="K228" s="134"/>
      <c r="L228" s="134"/>
      <c r="M228" s="134"/>
      <c r="N228" s="134"/>
      <c r="O228" s="134"/>
      <c r="P228" s="134"/>
      <c r="Q228" s="134"/>
      <c r="R228" s="134"/>
      <c r="S228" s="134"/>
      <c r="T228" s="134"/>
      <c r="U228" s="134"/>
      <c r="V228" s="130"/>
      <c r="W228" s="131"/>
      <c r="X228" s="131"/>
      <c r="Y228" s="131"/>
      <c r="Z228" s="131"/>
      <c r="AA228" s="131"/>
      <c r="AB228" s="131"/>
      <c r="AC228" s="131"/>
      <c r="AD228" s="131"/>
      <c r="AE228" s="131"/>
      <c r="AF228" s="131"/>
      <c r="AG228" s="131"/>
      <c r="AH228" s="131"/>
      <c r="AI228" s="131"/>
      <c r="AJ228" s="131"/>
      <c r="AK228" s="131"/>
      <c r="AL228" s="131"/>
      <c r="AM228" s="131"/>
      <c r="AN228" s="131"/>
      <c r="AO228" s="131"/>
    </row>
    <row r="229" spans="1:41" hidden="1">
      <c r="A229" s="132"/>
      <c r="B229" s="134"/>
      <c r="C229" s="134"/>
      <c r="D229" s="134"/>
      <c r="E229" s="134"/>
      <c r="F229" s="134"/>
      <c r="G229" s="134"/>
      <c r="H229" s="134"/>
      <c r="I229" s="134"/>
      <c r="J229" s="134"/>
      <c r="K229" s="134"/>
      <c r="L229" s="134"/>
      <c r="M229" s="134"/>
      <c r="N229" s="134"/>
      <c r="O229" s="134"/>
      <c r="P229" s="134"/>
      <c r="Q229" s="134"/>
      <c r="R229" s="134"/>
      <c r="S229" s="134"/>
      <c r="T229" s="134"/>
      <c r="U229" s="134"/>
      <c r="V229" s="130"/>
      <c r="W229" s="131"/>
      <c r="X229" s="131"/>
      <c r="Y229" s="131"/>
      <c r="Z229" s="131"/>
      <c r="AA229" s="131"/>
      <c r="AB229" s="131"/>
      <c r="AC229" s="131"/>
      <c r="AD229" s="131"/>
      <c r="AE229" s="131"/>
      <c r="AF229" s="131"/>
      <c r="AG229" s="131"/>
      <c r="AH229" s="131"/>
      <c r="AI229" s="131"/>
      <c r="AJ229" s="131"/>
      <c r="AK229" s="131"/>
      <c r="AL229" s="131"/>
      <c r="AM229" s="131"/>
      <c r="AN229" s="131"/>
      <c r="AO229" s="131"/>
    </row>
    <row r="230" spans="1:41" hidden="1">
      <c r="A230" s="132"/>
      <c r="B230" s="134"/>
      <c r="C230" s="134"/>
      <c r="D230" s="134"/>
      <c r="E230" s="134"/>
      <c r="F230" s="134"/>
      <c r="G230" s="134"/>
      <c r="H230" s="134"/>
      <c r="I230" s="134"/>
      <c r="J230" s="134"/>
      <c r="K230" s="134"/>
      <c r="L230" s="134"/>
      <c r="M230" s="134"/>
      <c r="N230" s="134"/>
      <c r="O230" s="134"/>
      <c r="P230" s="134"/>
      <c r="Q230" s="134"/>
      <c r="R230" s="134"/>
      <c r="S230" s="134"/>
      <c r="T230" s="134"/>
      <c r="U230" s="134"/>
      <c r="V230" s="130"/>
      <c r="W230" s="131"/>
      <c r="X230" s="131"/>
      <c r="Y230" s="131"/>
      <c r="Z230" s="131"/>
      <c r="AA230" s="131"/>
      <c r="AB230" s="131"/>
      <c r="AC230" s="131"/>
      <c r="AD230" s="131"/>
      <c r="AE230" s="131"/>
      <c r="AF230" s="131"/>
      <c r="AG230" s="131"/>
      <c r="AH230" s="131"/>
      <c r="AI230" s="131"/>
      <c r="AJ230" s="131"/>
      <c r="AK230" s="131"/>
      <c r="AL230" s="131"/>
      <c r="AM230" s="131"/>
      <c r="AN230" s="131"/>
      <c r="AO230" s="131"/>
    </row>
    <row r="231" spans="1:41" hidden="1">
      <c r="A231" s="132"/>
      <c r="B231" s="134"/>
      <c r="C231" s="134"/>
      <c r="D231" s="134"/>
      <c r="E231" s="134"/>
      <c r="F231" s="134"/>
      <c r="G231" s="134"/>
      <c r="H231" s="134"/>
      <c r="I231" s="134"/>
      <c r="J231" s="134"/>
      <c r="K231" s="134"/>
      <c r="L231" s="134"/>
      <c r="M231" s="134"/>
      <c r="N231" s="134"/>
      <c r="O231" s="134"/>
      <c r="P231" s="134"/>
      <c r="Q231" s="134"/>
      <c r="R231" s="134"/>
      <c r="S231" s="134"/>
      <c r="T231" s="134"/>
      <c r="U231" s="134"/>
      <c r="V231" s="130"/>
      <c r="W231" s="131"/>
      <c r="X231" s="131"/>
      <c r="Y231" s="131"/>
      <c r="Z231" s="131"/>
      <c r="AA231" s="131"/>
      <c r="AB231" s="131"/>
      <c r="AC231" s="131"/>
      <c r="AD231" s="131"/>
      <c r="AE231" s="131"/>
      <c r="AF231" s="131"/>
      <c r="AG231" s="131"/>
      <c r="AH231" s="131"/>
      <c r="AI231" s="131"/>
      <c r="AJ231" s="131"/>
      <c r="AK231" s="131"/>
      <c r="AL231" s="131"/>
      <c r="AM231" s="131"/>
      <c r="AN231" s="131"/>
      <c r="AO231" s="131"/>
    </row>
    <row r="232" spans="1:41" hidden="1">
      <c r="A232" s="132"/>
      <c r="B232" s="134"/>
      <c r="C232" s="134"/>
      <c r="D232" s="134"/>
      <c r="E232" s="134"/>
      <c r="F232" s="134"/>
      <c r="G232" s="134"/>
      <c r="H232" s="134"/>
      <c r="I232" s="134"/>
      <c r="J232" s="134"/>
      <c r="K232" s="134"/>
      <c r="L232" s="134"/>
      <c r="M232" s="134"/>
      <c r="N232" s="134"/>
      <c r="O232" s="134"/>
      <c r="P232" s="134"/>
      <c r="Q232" s="134"/>
      <c r="R232" s="134"/>
      <c r="S232" s="134"/>
      <c r="T232" s="134"/>
      <c r="U232" s="134"/>
      <c r="V232" s="130"/>
      <c r="W232" s="131"/>
      <c r="X232" s="131"/>
      <c r="Y232" s="131"/>
      <c r="Z232" s="131"/>
      <c r="AA232" s="131"/>
      <c r="AB232" s="131"/>
      <c r="AC232" s="131"/>
      <c r="AD232" s="131"/>
      <c r="AE232" s="131"/>
      <c r="AF232" s="131"/>
      <c r="AG232" s="131"/>
      <c r="AH232" s="131"/>
      <c r="AI232" s="131"/>
      <c r="AJ232" s="131"/>
      <c r="AK232" s="131"/>
      <c r="AL232" s="131"/>
      <c r="AM232" s="131"/>
      <c r="AN232" s="131"/>
      <c r="AO232" s="131"/>
    </row>
    <row r="233" spans="1:41" hidden="1">
      <c r="A233" s="132"/>
      <c r="B233" s="134"/>
      <c r="C233" s="134"/>
      <c r="D233" s="134"/>
      <c r="E233" s="134"/>
      <c r="F233" s="134"/>
      <c r="G233" s="134"/>
      <c r="H233" s="134"/>
      <c r="I233" s="134"/>
      <c r="J233" s="134"/>
      <c r="K233" s="134"/>
      <c r="L233" s="134"/>
      <c r="M233" s="134"/>
      <c r="N233" s="134"/>
      <c r="O233" s="134"/>
      <c r="P233" s="134"/>
      <c r="Q233" s="134"/>
      <c r="R233" s="134"/>
      <c r="S233" s="134"/>
      <c r="T233" s="134"/>
      <c r="U233" s="134"/>
      <c r="V233" s="130"/>
      <c r="W233" s="131"/>
      <c r="X233" s="131"/>
      <c r="Y233" s="131"/>
      <c r="Z233" s="131"/>
      <c r="AA233" s="131"/>
      <c r="AB233" s="131"/>
      <c r="AC233" s="131"/>
      <c r="AD233" s="131"/>
      <c r="AE233" s="131"/>
      <c r="AF233" s="131"/>
      <c r="AG233" s="131"/>
      <c r="AH233" s="131"/>
      <c r="AI233" s="131"/>
      <c r="AJ233" s="131"/>
      <c r="AK233" s="131"/>
      <c r="AL233" s="131"/>
      <c r="AM233" s="131"/>
      <c r="AN233" s="131"/>
      <c r="AO233" s="131"/>
    </row>
    <row r="234" spans="1:41" hidden="1">
      <c r="A234" s="132"/>
      <c r="B234" s="134"/>
      <c r="C234" s="134"/>
      <c r="D234" s="134"/>
      <c r="E234" s="134"/>
      <c r="F234" s="134"/>
      <c r="G234" s="134"/>
      <c r="H234" s="134"/>
      <c r="I234" s="134"/>
      <c r="J234" s="134"/>
      <c r="K234" s="134"/>
      <c r="L234" s="134"/>
      <c r="M234" s="134"/>
      <c r="N234" s="134"/>
      <c r="O234" s="134"/>
      <c r="P234" s="134"/>
      <c r="Q234" s="134"/>
      <c r="R234" s="134"/>
      <c r="S234" s="134"/>
      <c r="T234" s="134"/>
      <c r="U234" s="134"/>
      <c r="V234" s="130"/>
      <c r="W234" s="131"/>
      <c r="X234" s="131"/>
      <c r="Y234" s="131"/>
      <c r="Z234" s="131"/>
      <c r="AA234" s="131"/>
      <c r="AB234" s="131"/>
      <c r="AC234" s="131"/>
      <c r="AD234" s="131"/>
      <c r="AE234" s="131"/>
      <c r="AF234" s="131"/>
      <c r="AG234" s="131"/>
      <c r="AH234" s="131"/>
      <c r="AI234" s="131"/>
      <c r="AJ234" s="131"/>
      <c r="AK234" s="131"/>
      <c r="AL234" s="131"/>
      <c r="AM234" s="131"/>
      <c r="AN234" s="131"/>
      <c r="AO234" s="131"/>
    </row>
    <row r="235" spans="1:41" hidden="1">
      <c r="A235" s="132"/>
      <c r="B235" s="134"/>
      <c r="C235" s="134"/>
      <c r="D235" s="134"/>
      <c r="E235" s="134"/>
      <c r="F235" s="134"/>
      <c r="G235" s="134"/>
      <c r="H235" s="134"/>
      <c r="I235" s="134"/>
      <c r="J235" s="134"/>
      <c r="K235" s="134"/>
      <c r="L235" s="134"/>
      <c r="M235" s="134"/>
      <c r="N235" s="134"/>
      <c r="O235" s="134"/>
      <c r="P235" s="134"/>
      <c r="Q235" s="134"/>
      <c r="R235" s="134"/>
      <c r="S235" s="134"/>
      <c r="T235" s="134"/>
      <c r="U235" s="134"/>
      <c r="V235" s="130"/>
      <c r="W235" s="131"/>
      <c r="X235" s="131"/>
      <c r="Y235" s="131"/>
      <c r="Z235" s="131"/>
      <c r="AA235" s="131"/>
      <c r="AB235" s="131"/>
      <c r="AC235" s="131"/>
      <c r="AD235" s="131"/>
      <c r="AE235" s="131"/>
      <c r="AF235" s="131"/>
      <c r="AG235" s="131"/>
      <c r="AH235" s="131"/>
      <c r="AI235" s="131"/>
      <c r="AJ235" s="131"/>
      <c r="AK235" s="131"/>
      <c r="AL235" s="131"/>
      <c r="AM235" s="131"/>
      <c r="AN235" s="131"/>
      <c r="AO235" s="131"/>
    </row>
    <row r="236" spans="1:41" hidden="1">
      <c r="A236" s="132"/>
      <c r="B236" s="134"/>
      <c r="C236" s="134"/>
      <c r="D236" s="134"/>
      <c r="E236" s="134"/>
      <c r="F236" s="134"/>
      <c r="G236" s="134"/>
      <c r="H236" s="134"/>
      <c r="I236" s="134"/>
      <c r="J236" s="134"/>
      <c r="K236" s="134"/>
      <c r="L236" s="134"/>
      <c r="M236" s="134"/>
      <c r="N236" s="134"/>
      <c r="O236" s="134"/>
      <c r="P236" s="134"/>
      <c r="Q236" s="134"/>
      <c r="R236" s="134"/>
      <c r="S236" s="134"/>
      <c r="T236" s="134"/>
      <c r="U236" s="134"/>
      <c r="V236" s="130"/>
      <c r="W236" s="131"/>
      <c r="X236" s="131"/>
      <c r="Y236" s="131"/>
      <c r="Z236" s="131"/>
      <c r="AA236" s="131"/>
      <c r="AB236" s="131"/>
      <c r="AC236" s="131"/>
      <c r="AD236" s="131"/>
      <c r="AE236" s="131"/>
      <c r="AF236" s="131"/>
      <c r="AG236" s="131"/>
      <c r="AH236" s="131"/>
      <c r="AI236" s="131"/>
      <c r="AJ236" s="131"/>
      <c r="AK236" s="131"/>
      <c r="AL236" s="131"/>
      <c r="AM236" s="131"/>
      <c r="AN236" s="131"/>
      <c r="AO236" s="131"/>
    </row>
    <row r="237" spans="1:41" hidden="1">
      <c r="A237" s="132"/>
      <c r="B237" s="134"/>
      <c r="C237" s="134"/>
      <c r="D237" s="134"/>
      <c r="E237" s="134"/>
      <c r="F237" s="134"/>
      <c r="G237" s="134"/>
      <c r="H237" s="134"/>
      <c r="I237" s="134"/>
      <c r="J237" s="134"/>
      <c r="K237" s="134"/>
      <c r="L237" s="134"/>
      <c r="M237" s="134"/>
      <c r="N237" s="134"/>
      <c r="O237" s="134"/>
      <c r="P237" s="134"/>
      <c r="Q237" s="134"/>
      <c r="R237" s="134"/>
      <c r="S237" s="134"/>
      <c r="T237" s="134"/>
      <c r="U237" s="134"/>
      <c r="V237" s="130"/>
      <c r="W237" s="131"/>
      <c r="X237" s="131"/>
      <c r="Y237" s="131"/>
      <c r="Z237" s="131"/>
      <c r="AA237" s="131"/>
      <c r="AB237" s="131"/>
      <c r="AC237" s="131"/>
      <c r="AD237" s="131"/>
      <c r="AE237" s="131"/>
      <c r="AF237" s="131"/>
      <c r="AG237" s="131"/>
      <c r="AH237" s="131"/>
      <c r="AI237" s="131"/>
      <c r="AJ237" s="131"/>
      <c r="AK237" s="131"/>
      <c r="AL237" s="131"/>
      <c r="AM237" s="131"/>
      <c r="AN237" s="131"/>
      <c r="AO237" s="131"/>
    </row>
    <row r="238" spans="1:41" hidden="1">
      <c r="A238" s="132"/>
      <c r="B238" s="134"/>
      <c r="C238" s="134"/>
      <c r="D238" s="134"/>
      <c r="E238" s="134"/>
      <c r="F238" s="134"/>
      <c r="G238" s="134"/>
      <c r="H238" s="134"/>
      <c r="I238" s="134"/>
      <c r="J238" s="134"/>
      <c r="K238" s="134"/>
      <c r="L238" s="134"/>
      <c r="M238" s="134"/>
      <c r="N238" s="134"/>
      <c r="O238" s="134"/>
      <c r="P238" s="134"/>
      <c r="Q238" s="134"/>
      <c r="R238" s="134"/>
      <c r="S238" s="134"/>
      <c r="T238" s="134"/>
      <c r="U238" s="134"/>
      <c r="V238" s="130"/>
      <c r="W238" s="131"/>
      <c r="X238" s="131"/>
      <c r="Y238" s="131"/>
      <c r="Z238" s="131"/>
      <c r="AA238" s="131"/>
      <c r="AB238" s="131"/>
      <c r="AC238" s="131"/>
      <c r="AD238" s="131"/>
      <c r="AE238" s="131"/>
      <c r="AF238" s="131"/>
      <c r="AG238" s="131"/>
      <c r="AH238" s="131"/>
      <c r="AI238" s="131"/>
      <c r="AJ238" s="131"/>
      <c r="AK238" s="131"/>
      <c r="AL238" s="131"/>
      <c r="AM238" s="131"/>
      <c r="AN238" s="131"/>
      <c r="AO238" s="131"/>
    </row>
    <row r="239" spans="1:41" hidden="1">
      <c r="A239" s="132"/>
      <c r="B239" s="134"/>
      <c r="C239" s="134"/>
      <c r="D239" s="134"/>
      <c r="E239" s="134"/>
      <c r="F239" s="134"/>
      <c r="G239" s="134"/>
      <c r="H239" s="134"/>
      <c r="I239" s="134"/>
      <c r="J239" s="134"/>
      <c r="K239" s="134"/>
      <c r="L239" s="134"/>
      <c r="M239" s="134"/>
      <c r="N239" s="134"/>
      <c r="O239" s="134"/>
      <c r="P239" s="134"/>
      <c r="Q239" s="134"/>
      <c r="R239" s="134"/>
      <c r="S239" s="134"/>
      <c r="T239" s="134"/>
      <c r="U239" s="134"/>
      <c r="V239" s="130"/>
      <c r="W239" s="131"/>
      <c r="X239" s="131"/>
      <c r="Y239" s="131"/>
      <c r="Z239" s="131"/>
      <c r="AA239" s="131"/>
      <c r="AB239" s="131"/>
      <c r="AC239" s="131"/>
      <c r="AD239" s="131"/>
      <c r="AE239" s="131"/>
      <c r="AF239" s="131"/>
      <c r="AG239" s="131"/>
      <c r="AH239" s="131"/>
      <c r="AI239" s="131"/>
      <c r="AJ239" s="131"/>
      <c r="AK239" s="131"/>
      <c r="AL239" s="131"/>
      <c r="AM239" s="131"/>
      <c r="AN239" s="131"/>
      <c r="AO239" s="131"/>
    </row>
    <row r="240" spans="1:41" hidden="1">
      <c r="A240" s="132"/>
      <c r="B240" s="134"/>
      <c r="C240" s="134"/>
      <c r="D240" s="134"/>
      <c r="E240" s="134"/>
      <c r="F240" s="134"/>
      <c r="G240" s="134"/>
      <c r="H240" s="134"/>
      <c r="I240" s="134"/>
      <c r="J240" s="134"/>
      <c r="K240" s="134"/>
      <c r="L240" s="134"/>
      <c r="M240" s="134"/>
      <c r="N240" s="134"/>
      <c r="O240" s="134"/>
      <c r="P240" s="134"/>
      <c r="Q240" s="134"/>
      <c r="R240" s="134"/>
      <c r="S240" s="134"/>
      <c r="T240" s="134"/>
      <c r="U240" s="134"/>
      <c r="V240" s="130"/>
      <c r="W240" s="131"/>
      <c r="X240" s="131"/>
      <c r="Y240" s="131"/>
      <c r="Z240" s="131"/>
      <c r="AA240" s="131"/>
      <c r="AB240" s="131"/>
      <c r="AC240" s="131"/>
      <c r="AD240" s="131"/>
      <c r="AE240" s="131"/>
      <c r="AF240" s="131"/>
      <c r="AG240" s="131"/>
      <c r="AH240" s="131"/>
      <c r="AI240" s="131"/>
      <c r="AJ240" s="131"/>
      <c r="AK240" s="131"/>
      <c r="AL240" s="131"/>
      <c r="AM240" s="131"/>
      <c r="AN240" s="131"/>
      <c r="AO240" s="131"/>
    </row>
    <row r="241" spans="1:41" hidden="1">
      <c r="A241" s="132"/>
      <c r="B241" s="134"/>
      <c r="C241" s="134"/>
      <c r="D241" s="134"/>
      <c r="E241" s="134"/>
      <c r="F241" s="134"/>
      <c r="G241" s="134"/>
      <c r="H241" s="134"/>
      <c r="I241" s="134"/>
      <c r="J241" s="134"/>
      <c r="K241" s="134"/>
      <c r="L241" s="134"/>
      <c r="M241" s="134"/>
      <c r="N241" s="134"/>
      <c r="O241" s="134"/>
      <c r="P241" s="134"/>
      <c r="Q241" s="134"/>
      <c r="R241" s="134"/>
      <c r="S241" s="134"/>
      <c r="T241" s="134"/>
      <c r="U241" s="134"/>
      <c r="V241" s="130"/>
      <c r="W241" s="131"/>
      <c r="X241" s="131"/>
      <c r="Y241" s="131"/>
      <c r="Z241" s="131"/>
      <c r="AA241" s="131"/>
      <c r="AB241" s="131"/>
      <c r="AC241" s="131"/>
      <c r="AD241" s="131"/>
      <c r="AE241" s="131"/>
      <c r="AF241" s="131"/>
      <c r="AG241" s="131"/>
      <c r="AH241" s="131"/>
      <c r="AI241" s="131"/>
      <c r="AJ241" s="131"/>
      <c r="AK241" s="131"/>
      <c r="AL241" s="131"/>
      <c r="AM241" s="131"/>
      <c r="AN241" s="131"/>
      <c r="AO241" s="131"/>
    </row>
    <row r="242" spans="1:41" hidden="1">
      <c r="A242" s="132"/>
      <c r="B242" s="134"/>
      <c r="C242" s="134"/>
      <c r="D242" s="134"/>
      <c r="E242" s="134"/>
      <c r="F242" s="134"/>
      <c r="G242" s="134"/>
      <c r="H242" s="134"/>
      <c r="I242" s="134"/>
      <c r="J242" s="134"/>
      <c r="K242" s="134"/>
      <c r="L242" s="134"/>
      <c r="M242" s="134"/>
      <c r="N242" s="134"/>
      <c r="O242" s="134"/>
      <c r="P242" s="134"/>
      <c r="Q242" s="134"/>
      <c r="R242" s="134"/>
      <c r="S242" s="134"/>
      <c r="T242" s="134"/>
      <c r="U242" s="134"/>
      <c r="V242" s="130"/>
      <c r="W242" s="131"/>
      <c r="X242" s="131"/>
      <c r="Y242" s="131"/>
      <c r="Z242" s="131"/>
      <c r="AA242" s="131"/>
      <c r="AB242" s="131"/>
      <c r="AC242" s="131"/>
      <c r="AD242" s="131"/>
      <c r="AE242" s="131"/>
      <c r="AF242" s="131"/>
      <c r="AG242" s="131"/>
      <c r="AH242" s="131"/>
      <c r="AI242" s="131"/>
      <c r="AJ242" s="131"/>
      <c r="AK242" s="131"/>
      <c r="AL242" s="131"/>
      <c r="AM242" s="131"/>
      <c r="AN242" s="131"/>
      <c r="AO242" s="131"/>
    </row>
    <row r="243" spans="1:41" hidden="1">
      <c r="A243" s="132"/>
      <c r="B243" s="134"/>
      <c r="C243" s="134"/>
      <c r="D243" s="134"/>
      <c r="E243" s="134"/>
      <c r="F243" s="134"/>
      <c r="G243" s="134"/>
      <c r="H243" s="134"/>
      <c r="I243" s="134"/>
      <c r="J243" s="134"/>
      <c r="K243" s="134"/>
      <c r="L243" s="134"/>
      <c r="M243" s="134"/>
      <c r="N243" s="134"/>
      <c r="O243" s="134"/>
      <c r="P243" s="134"/>
      <c r="Q243" s="134"/>
      <c r="R243" s="134"/>
      <c r="S243" s="134"/>
      <c r="T243" s="134"/>
      <c r="U243" s="134"/>
      <c r="V243" s="130"/>
      <c r="W243" s="131"/>
      <c r="X243" s="131"/>
      <c r="Y243" s="131"/>
      <c r="Z243" s="131"/>
      <c r="AA243" s="131"/>
      <c r="AB243" s="131"/>
      <c r="AC243" s="131"/>
      <c r="AD243" s="131"/>
      <c r="AE243" s="131"/>
      <c r="AF243" s="131"/>
      <c r="AG243" s="131"/>
      <c r="AH243" s="131"/>
      <c r="AI243" s="131"/>
      <c r="AJ243" s="131"/>
      <c r="AK243" s="131"/>
      <c r="AL243" s="131"/>
      <c r="AM243" s="131"/>
      <c r="AN243" s="131"/>
      <c r="AO243" s="131"/>
    </row>
    <row r="244" spans="1:41" hidden="1">
      <c r="A244" s="132"/>
      <c r="B244" s="134"/>
      <c r="C244" s="134"/>
      <c r="D244" s="134"/>
      <c r="E244" s="134"/>
      <c r="F244" s="134"/>
      <c r="G244" s="134"/>
      <c r="H244" s="134"/>
      <c r="I244" s="134"/>
      <c r="J244" s="134"/>
      <c r="K244" s="134"/>
      <c r="L244" s="134"/>
      <c r="M244" s="134"/>
      <c r="N244" s="134"/>
      <c r="O244" s="134"/>
      <c r="P244" s="134"/>
      <c r="Q244" s="134"/>
      <c r="R244" s="134"/>
      <c r="S244" s="134"/>
      <c r="T244" s="134"/>
      <c r="U244" s="134"/>
      <c r="V244" s="130"/>
      <c r="W244" s="131"/>
      <c r="X244" s="131"/>
      <c r="Y244" s="131"/>
      <c r="Z244" s="131"/>
      <c r="AA244" s="131"/>
      <c r="AB244" s="131"/>
      <c r="AC244" s="131"/>
      <c r="AD244" s="131"/>
      <c r="AE244" s="131"/>
      <c r="AF244" s="131"/>
      <c r="AG244" s="131"/>
      <c r="AH244" s="131"/>
      <c r="AI244" s="131"/>
      <c r="AJ244" s="131"/>
      <c r="AK244" s="131"/>
      <c r="AL244" s="131"/>
      <c r="AM244" s="131"/>
      <c r="AN244" s="131"/>
      <c r="AO244" s="131"/>
    </row>
    <row r="245" spans="1:41" hidden="1">
      <c r="A245" s="132"/>
      <c r="B245" s="134"/>
      <c r="C245" s="134"/>
      <c r="D245" s="134"/>
      <c r="E245" s="134"/>
      <c r="F245" s="134"/>
      <c r="G245" s="134"/>
      <c r="H245" s="134"/>
      <c r="I245" s="134"/>
      <c r="J245" s="134"/>
      <c r="K245" s="134"/>
      <c r="L245" s="134"/>
      <c r="M245" s="134"/>
      <c r="N245" s="134"/>
      <c r="O245" s="134"/>
      <c r="P245" s="134"/>
      <c r="Q245" s="134"/>
      <c r="R245" s="134"/>
      <c r="S245" s="134"/>
      <c r="T245" s="134"/>
      <c r="U245" s="134"/>
      <c r="V245" s="130"/>
      <c r="W245" s="131"/>
      <c r="X245" s="131"/>
      <c r="Y245" s="131"/>
      <c r="Z245" s="131"/>
      <c r="AA245" s="131"/>
      <c r="AB245" s="131"/>
      <c r="AC245" s="131"/>
      <c r="AD245" s="131"/>
      <c r="AE245" s="131"/>
      <c r="AF245" s="131"/>
      <c r="AG245" s="131"/>
      <c r="AH245" s="131"/>
      <c r="AI245" s="131"/>
      <c r="AJ245" s="131"/>
      <c r="AK245" s="131"/>
      <c r="AL245" s="131"/>
      <c r="AM245" s="131"/>
      <c r="AN245" s="131"/>
      <c r="AO245" s="131"/>
    </row>
    <row r="246" spans="1:41" hidden="1">
      <c r="A246" s="132"/>
      <c r="B246" s="134"/>
      <c r="C246" s="134"/>
      <c r="D246" s="134"/>
      <c r="E246" s="134"/>
      <c r="F246" s="134"/>
      <c r="G246" s="134"/>
      <c r="H246" s="134"/>
      <c r="I246" s="134"/>
      <c r="J246" s="134"/>
      <c r="K246" s="134"/>
      <c r="L246" s="134"/>
      <c r="M246" s="134"/>
      <c r="N246" s="134"/>
      <c r="O246" s="134"/>
      <c r="P246" s="134"/>
      <c r="Q246" s="134"/>
      <c r="R246" s="134"/>
      <c r="S246" s="134"/>
      <c r="T246" s="134"/>
      <c r="U246" s="134"/>
      <c r="V246" s="130"/>
      <c r="W246" s="131"/>
      <c r="X246" s="131"/>
      <c r="Y246" s="131"/>
      <c r="Z246" s="131"/>
      <c r="AA246" s="131"/>
      <c r="AB246" s="131"/>
      <c r="AC246" s="131"/>
      <c r="AD246" s="131"/>
      <c r="AE246" s="131"/>
      <c r="AF246" s="131"/>
      <c r="AG246" s="131"/>
      <c r="AH246" s="131"/>
      <c r="AI246" s="131"/>
      <c r="AJ246" s="131"/>
      <c r="AK246" s="131"/>
      <c r="AL246" s="131"/>
      <c r="AM246" s="131"/>
      <c r="AN246" s="131"/>
      <c r="AO246" s="131"/>
    </row>
    <row r="247" spans="1:41" hidden="1">
      <c r="A247" s="132"/>
      <c r="B247" s="134"/>
      <c r="C247" s="134"/>
      <c r="D247" s="134"/>
      <c r="E247" s="134"/>
      <c r="F247" s="134"/>
      <c r="G247" s="134"/>
      <c r="H247" s="134"/>
      <c r="I247" s="134"/>
      <c r="J247" s="134"/>
      <c r="K247" s="134"/>
      <c r="L247" s="134"/>
      <c r="M247" s="134"/>
      <c r="N247" s="134"/>
      <c r="O247" s="134"/>
      <c r="P247" s="134"/>
      <c r="Q247" s="134"/>
      <c r="R247" s="134"/>
      <c r="S247" s="134"/>
      <c r="T247" s="134"/>
      <c r="U247" s="134"/>
      <c r="V247" s="130"/>
      <c r="W247" s="131"/>
      <c r="X247" s="131"/>
      <c r="Y247" s="131"/>
      <c r="Z247" s="131"/>
      <c r="AA247" s="131"/>
      <c r="AB247" s="131"/>
      <c r="AC247" s="131"/>
      <c r="AD247" s="131"/>
      <c r="AE247" s="131"/>
      <c r="AF247" s="131"/>
      <c r="AG247" s="131"/>
      <c r="AH247" s="131"/>
      <c r="AI247" s="131"/>
      <c r="AJ247" s="131"/>
      <c r="AK247" s="131"/>
      <c r="AL247" s="131"/>
      <c r="AM247" s="131"/>
      <c r="AN247" s="131"/>
      <c r="AO247" s="131"/>
    </row>
    <row r="248" spans="1:41" hidden="1">
      <c r="A248" s="132"/>
      <c r="B248" s="134"/>
      <c r="C248" s="134"/>
      <c r="D248" s="134"/>
      <c r="E248" s="134"/>
      <c r="F248" s="134"/>
      <c r="G248" s="134"/>
      <c r="H248" s="134"/>
      <c r="I248" s="134"/>
      <c r="J248" s="134"/>
      <c r="K248" s="134"/>
      <c r="L248" s="134"/>
      <c r="M248" s="134"/>
      <c r="N248" s="134"/>
      <c r="O248" s="134"/>
      <c r="P248" s="134"/>
      <c r="Q248" s="134"/>
      <c r="R248" s="134"/>
      <c r="S248" s="134"/>
      <c r="T248" s="134"/>
      <c r="U248" s="134"/>
      <c r="V248" s="130"/>
      <c r="W248" s="131"/>
      <c r="X248" s="131"/>
      <c r="Y248" s="131"/>
      <c r="Z248" s="131"/>
      <c r="AA248" s="131"/>
      <c r="AB248" s="131"/>
      <c r="AC248" s="131"/>
      <c r="AD248" s="131"/>
      <c r="AE248" s="131"/>
      <c r="AF248" s="131"/>
      <c r="AG248" s="131"/>
      <c r="AH248" s="131"/>
      <c r="AI248" s="131"/>
      <c r="AJ248" s="131"/>
      <c r="AK248" s="131"/>
      <c r="AL248" s="131"/>
      <c r="AM248" s="131"/>
      <c r="AN248" s="131"/>
      <c r="AO248" s="131"/>
    </row>
    <row r="249" spans="1:41" hidden="1">
      <c r="A249" s="132"/>
      <c r="B249" s="134"/>
      <c r="C249" s="134"/>
      <c r="D249" s="134"/>
      <c r="E249" s="134"/>
      <c r="F249" s="134"/>
      <c r="G249" s="134"/>
      <c r="H249" s="134"/>
      <c r="I249" s="134"/>
      <c r="J249" s="134"/>
      <c r="K249" s="134"/>
      <c r="L249" s="134"/>
      <c r="M249" s="134"/>
      <c r="N249" s="134"/>
      <c r="O249" s="134"/>
      <c r="P249" s="134"/>
      <c r="Q249" s="134"/>
      <c r="R249" s="134"/>
      <c r="S249" s="134"/>
      <c r="T249" s="134"/>
      <c r="U249" s="134"/>
      <c r="V249" s="130"/>
      <c r="W249" s="131"/>
      <c r="X249" s="131"/>
      <c r="Y249" s="131"/>
      <c r="Z249" s="131"/>
      <c r="AA249" s="131"/>
      <c r="AB249" s="131"/>
      <c r="AC249" s="131"/>
      <c r="AD249" s="131"/>
      <c r="AE249" s="131"/>
      <c r="AF249" s="131"/>
      <c r="AG249" s="131"/>
      <c r="AH249" s="131"/>
      <c r="AI249" s="131"/>
      <c r="AJ249" s="131"/>
      <c r="AK249" s="131"/>
      <c r="AL249" s="131"/>
      <c r="AM249" s="131"/>
      <c r="AN249" s="131"/>
      <c r="AO249" s="131"/>
    </row>
    <row r="250" spans="1:41" hidden="1">
      <c r="A250" s="132"/>
      <c r="B250" s="134"/>
      <c r="C250" s="134"/>
      <c r="D250" s="134"/>
      <c r="E250" s="134"/>
      <c r="F250" s="134"/>
      <c r="G250" s="134"/>
      <c r="H250" s="134"/>
      <c r="I250" s="134"/>
      <c r="J250" s="134"/>
      <c r="K250" s="134"/>
      <c r="L250" s="134"/>
      <c r="M250" s="134"/>
      <c r="N250" s="134"/>
      <c r="O250" s="134"/>
      <c r="P250" s="134"/>
      <c r="Q250" s="134"/>
      <c r="R250" s="134"/>
      <c r="S250" s="134"/>
      <c r="T250" s="134"/>
      <c r="U250" s="134"/>
      <c r="V250" s="130"/>
      <c r="W250" s="131"/>
      <c r="X250" s="131"/>
      <c r="Y250" s="131"/>
      <c r="Z250" s="131"/>
      <c r="AA250" s="131"/>
      <c r="AB250" s="131"/>
      <c r="AC250" s="131"/>
      <c r="AD250" s="131"/>
      <c r="AE250" s="131"/>
      <c r="AF250" s="131"/>
      <c r="AG250" s="131"/>
      <c r="AH250" s="131"/>
      <c r="AI250" s="131"/>
      <c r="AJ250" s="131"/>
      <c r="AK250" s="131"/>
      <c r="AL250" s="131"/>
      <c r="AM250" s="131"/>
      <c r="AN250" s="131"/>
      <c r="AO250" s="131"/>
    </row>
    <row r="251" spans="1:41" hidden="1">
      <c r="A251" s="132"/>
      <c r="B251" s="134"/>
      <c r="C251" s="134"/>
      <c r="D251" s="134"/>
      <c r="E251" s="134"/>
      <c r="F251" s="134"/>
      <c r="G251" s="134"/>
      <c r="H251" s="134"/>
      <c r="I251" s="134"/>
      <c r="J251" s="134"/>
      <c r="K251" s="134"/>
      <c r="L251" s="134"/>
      <c r="M251" s="134"/>
      <c r="N251" s="134"/>
      <c r="O251" s="134"/>
      <c r="P251" s="134"/>
      <c r="Q251" s="134"/>
      <c r="R251" s="134"/>
      <c r="S251" s="134"/>
      <c r="T251" s="134"/>
      <c r="U251" s="134"/>
      <c r="V251" s="130"/>
      <c r="W251" s="131"/>
      <c r="X251" s="131"/>
      <c r="Y251" s="131"/>
      <c r="Z251" s="131"/>
      <c r="AA251" s="131"/>
      <c r="AB251" s="131"/>
      <c r="AC251" s="131"/>
      <c r="AD251" s="131"/>
      <c r="AE251" s="131"/>
      <c r="AF251" s="131"/>
      <c r="AG251" s="131"/>
      <c r="AH251" s="131"/>
      <c r="AI251" s="131"/>
      <c r="AJ251" s="131"/>
      <c r="AK251" s="131"/>
      <c r="AL251" s="131"/>
      <c r="AM251" s="131"/>
      <c r="AN251" s="131"/>
      <c r="AO251" s="131"/>
    </row>
    <row r="252" spans="1:41" hidden="1">
      <c r="A252" s="132"/>
      <c r="B252" s="134"/>
      <c r="C252" s="134"/>
      <c r="D252" s="134"/>
      <c r="E252" s="134"/>
      <c r="F252" s="134"/>
      <c r="G252" s="134"/>
      <c r="H252" s="134"/>
      <c r="I252" s="134"/>
      <c r="J252" s="134"/>
      <c r="K252" s="134"/>
      <c r="L252" s="134"/>
      <c r="M252" s="134"/>
      <c r="N252" s="134"/>
      <c r="O252" s="134"/>
      <c r="P252" s="134"/>
      <c r="Q252" s="134"/>
      <c r="R252" s="134"/>
      <c r="S252" s="134"/>
      <c r="T252" s="134"/>
      <c r="U252" s="134"/>
      <c r="V252" s="130"/>
      <c r="W252" s="131"/>
      <c r="X252" s="131"/>
      <c r="Y252" s="131"/>
      <c r="Z252" s="131"/>
      <c r="AA252" s="131"/>
      <c r="AB252" s="131"/>
      <c r="AC252" s="131"/>
      <c r="AD252" s="131"/>
      <c r="AE252" s="131"/>
      <c r="AF252" s="131"/>
      <c r="AG252" s="131"/>
      <c r="AH252" s="131"/>
      <c r="AI252" s="131"/>
      <c r="AJ252" s="131"/>
      <c r="AK252" s="131"/>
      <c r="AL252" s="131"/>
      <c r="AM252" s="131"/>
      <c r="AN252" s="131"/>
      <c r="AO252" s="131"/>
    </row>
    <row r="253" spans="1:41" hidden="1">
      <c r="A253" s="132"/>
      <c r="B253" s="134"/>
      <c r="C253" s="134"/>
      <c r="D253" s="134"/>
      <c r="E253" s="134"/>
      <c r="F253" s="134"/>
      <c r="G253" s="134"/>
      <c r="H253" s="134"/>
      <c r="I253" s="134"/>
      <c r="J253" s="134"/>
      <c r="K253" s="134"/>
      <c r="L253" s="134"/>
      <c r="M253" s="134"/>
      <c r="N253" s="134"/>
      <c r="O253" s="134"/>
      <c r="P253" s="134"/>
      <c r="Q253" s="134"/>
      <c r="R253" s="134"/>
      <c r="S253" s="134"/>
      <c r="T253" s="134"/>
      <c r="U253" s="134"/>
      <c r="V253" s="130"/>
      <c r="W253" s="131"/>
      <c r="X253" s="131"/>
      <c r="Y253" s="131"/>
      <c r="Z253" s="131"/>
      <c r="AA253" s="131"/>
      <c r="AB253" s="131"/>
      <c r="AC253" s="131"/>
      <c r="AD253" s="131"/>
      <c r="AE253" s="131"/>
      <c r="AF253" s="131"/>
      <c r="AG253" s="131"/>
      <c r="AH253" s="131"/>
      <c r="AI253" s="131"/>
      <c r="AJ253" s="131"/>
      <c r="AK253" s="131"/>
      <c r="AL253" s="131"/>
      <c r="AM253" s="131"/>
      <c r="AN253" s="131"/>
      <c r="AO253" s="131"/>
    </row>
    <row r="254" spans="1:41" hidden="1">
      <c r="A254" s="132"/>
      <c r="B254" s="134"/>
      <c r="C254" s="134"/>
      <c r="D254" s="134"/>
      <c r="E254" s="134"/>
      <c r="F254" s="134"/>
      <c r="G254" s="134"/>
      <c r="H254" s="134"/>
      <c r="I254" s="134"/>
      <c r="J254" s="134"/>
      <c r="K254" s="134"/>
      <c r="L254" s="134"/>
      <c r="M254" s="134"/>
      <c r="N254" s="134"/>
      <c r="O254" s="134"/>
      <c r="P254" s="134"/>
      <c r="Q254" s="134"/>
      <c r="R254" s="134"/>
      <c r="S254" s="134"/>
      <c r="T254" s="134"/>
      <c r="U254" s="134"/>
      <c r="V254" s="130"/>
      <c r="W254" s="131"/>
      <c r="X254" s="131"/>
      <c r="Y254" s="131"/>
      <c r="Z254" s="131"/>
      <c r="AA254" s="131"/>
      <c r="AB254" s="131"/>
      <c r="AC254" s="131"/>
      <c r="AD254" s="131"/>
      <c r="AE254" s="131"/>
      <c r="AF254" s="131"/>
      <c r="AG254" s="131"/>
      <c r="AH254" s="131"/>
      <c r="AI254" s="131"/>
      <c r="AJ254" s="131"/>
      <c r="AK254" s="131"/>
      <c r="AL254" s="131"/>
      <c r="AM254" s="131"/>
      <c r="AN254" s="131"/>
      <c r="AO254" s="131"/>
    </row>
    <row r="255" spans="1:41" hidden="1">
      <c r="A255" s="132"/>
      <c r="B255" s="134"/>
      <c r="C255" s="134"/>
      <c r="D255" s="134"/>
      <c r="E255" s="134"/>
      <c r="F255" s="134"/>
      <c r="G255" s="134"/>
      <c r="H255" s="134"/>
      <c r="I255" s="134"/>
      <c r="J255" s="134"/>
      <c r="K255" s="134"/>
      <c r="L255" s="134"/>
      <c r="M255" s="134"/>
      <c r="N255" s="134"/>
      <c r="O255" s="134"/>
      <c r="P255" s="134"/>
      <c r="Q255" s="134"/>
      <c r="R255" s="134"/>
      <c r="S255" s="134"/>
      <c r="T255" s="134"/>
      <c r="U255" s="134"/>
      <c r="V255" s="130"/>
      <c r="W255" s="131"/>
      <c r="X255" s="131"/>
      <c r="Y255" s="131"/>
      <c r="Z255" s="131"/>
      <c r="AA255" s="131"/>
      <c r="AB255" s="131"/>
      <c r="AC255" s="131"/>
      <c r="AD255" s="131"/>
      <c r="AE255" s="131"/>
      <c r="AF255" s="131"/>
      <c r="AG255" s="131"/>
      <c r="AH255" s="131"/>
      <c r="AI255" s="131"/>
      <c r="AJ255" s="131"/>
      <c r="AK255" s="131"/>
      <c r="AL255" s="131"/>
      <c r="AM255" s="131"/>
      <c r="AN255" s="131"/>
      <c r="AO255" s="131"/>
    </row>
    <row r="256" spans="1:41" hidden="1">
      <c r="A256" s="132"/>
      <c r="B256" s="134"/>
      <c r="C256" s="134"/>
      <c r="D256" s="134"/>
      <c r="E256" s="134"/>
      <c r="F256" s="134"/>
      <c r="G256" s="134"/>
      <c r="H256" s="134"/>
      <c r="I256" s="134"/>
      <c r="J256" s="134"/>
      <c r="K256" s="134"/>
      <c r="L256" s="134"/>
      <c r="M256" s="134"/>
      <c r="N256" s="134"/>
      <c r="O256" s="134"/>
      <c r="P256" s="134"/>
      <c r="Q256" s="134"/>
      <c r="R256" s="134"/>
      <c r="S256" s="134"/>
      <c r="T256" s="134"/>
      <c r="U256" s="134"/>
      <c r="V256" s="130"/>
      <c r="W256" s="131"/>
      <c r="X256" s="131"/>
      <c r="Y256" s="131"/>
      <c r="Z256" s="131"/>
      <c r="AA256" s="131"/>
      <c r="AB256" s="131"/>
      <c r="AC256" s="131"/>
      <c r="AD256" s="131"/>
      <c r="AE256" s="131"/>
      <c r="AF256" s="131"/>
      <c r="AG256" s="131"/>
      <c r="AH256" s="131"/>
      <c r="AI256" s="131"/>
      <c r="AJ256" s="131"/>
      <c r="AK256" s="131"/>
      <c r="AL256" s="131"/>
      <c r="AM256" s="131"/>
      <c r="AN256" s="131"/>
      <c r="AO256" s="131"/>
    </row>
    <row r="257" spans="1:41" hidden="1">
      <c r="A257" s="132"/>
      <c r="B257" s="134"/>
      <c r="C257" s="134"/>
      <c r="D257" s="134"/>
      <c r="E257" s="134"/>
      <c r="F257" s="134"/>
      <c r="G257" s="134"/>
      <c r="H257" s="134"/>
      <c r="I257" s="134"/>
      <c r="J257" s="134"/>
      <c r="K257" s="134"/>
      <c r="L257" s="134"/>
      <c r="M257" s="134"/>
      <c r="N257" s="134"/>
      <c r="O257" s="134"/>
      <c r="P257" s="134"/>
      <c r="Q257" s="134"/>
      <c r="R257" s="134"/>
      <c r="S257" s="134"/>
      <c r="T257" s="134"/>
      <c r="U257" s="134"/>
      <c r="V257" s="130"/>
      <c r="W257" s="131"/>
      <c r="X257" s="131"/>
      <c r="Y257" s="131"/>
      <c r="Z257" s="131"/>
      <c r="AA257" s="131"/>
      <c r="AB257" s="131"/>
      <c r="AC257" s="131"/>
      <c r="AD257" s="131"/>
      <c r="AE257" s="131"/>
      <c r="AF257" s="131"/>
      <c r="AG257" s="131"/>
      <c r="AH257" s="131"/>
      <c r="AI257" s="131"/>
      <c r="AJ257" s="131"/>
      <c r="AK257" s="131"/>
      <c r="AL257" s="131"/>
      <c r="AM257" s="131"/>
      <c r="AN257" s="131"/>
      <c r="AO257" s="131"/>
    </row>
    <row r="258" spans="1:41" hidden="1">
      <c r="A258" s="132"/>
      <c r="B258" s="134"/>
      <c r="C258" s="134"/>
      <c r="D258" s="134"/>
      <c r="E258" s="134"/>
      <c r="F258" s="134"/>
      <c r="G258" s="134"/>
      <c r="H258" s="134"/>
      <c r="I258" s="134"/>
      <c r="J258" s="134"/>
      <c r="K258" s="134"/>
      <c r="L258" s="134"/>
      <c r="M258" s="134"/>
      <c r="N258" s="134"/>
      <c r="O258" s="134"/>
      <c r="P258" s="134"/>
      <c r="Q258" s="134"/>
      <c r="R258" s="134"/>
      <c r="S258" s="134"/>
      <c r="T258" s="134"/>
      <c r="U258" s="134"/>
      <c r="V258" s="130"/>
      <c r="W258" s="131"/>
      <c r="X258" s="131"/>
      <c r="Y258" s="131"/>
      <c r="Z258" s="131"/>
      <c r="AA258" s="131"/>
      <c r="AB258" s="131"/>
      <c r="AC258" s="131"/>
      <c r="AD258" s="131"/>
      <c r="AE258" s="131"/>
      <c r="AF258" s="131"/>
      <c r="AG258" s="131"/>
      <c r="AH258" s="131"/>
      <c r="AI258" s="131"/>
      <c r="AJ258" s="131"/>
      <c r="AK258" s="131"/>
      <c r="AL258" s="131"/>
      <c r="AM258" s="131"/>
      <c r="AN258" s="131"/>
      <c r="AO258" s="131"/>
    </row>
    <row r="259" spans="1:41" hidden="1">
      <c r="A259" s="132"/>
      <c r="B259" s="134"/>
      <c r="C259" s="134"/>
      <c r="D259" s="134"/>
      <c r="E259" s="134"/>
      <c r="F259" s="134"/>
      <c r="G259" s="134"/>
      <c r="H259" s="134"/>
      <c r="I259" s="134"/>
      <c r="J259" s="134"/>
      <c r="K259" s="134"/>
      <c r="L259" s="134"/>
      <c r="M259" s="134"/>
      <c r="N259" s="134"/>
      <c r="O259" s="134"/>
      <c r="P259" s="134"/>
      <c r="Q259" s="134"/>
      <c r="R259" s="134"/>
      <c r="S259" s="134"/>
      <c r="T259" s="134"/>
      <c r="U259" s="134"/>
      <c r="V259" s="130"/>
      <c r="W259" s="131"/>
      <c r="X259" s="131"/>
      <c r="Y259" s="131"/>
      <c r="Z259" s="131"/>
      <c r="AA259" s="131"/>
      <c r="AB259" s="131"/>
      <c r="AC259" s="131"/>
      <c r="AD259" s="131"/>
      <c r="AE259" s="131"/>
      <c r="AF259" s="131"/>
      <c r="AG259" s="131"/>
      <c r="AH259" s="131"/>
      <c r="AI259" s="131"/>
      <c r="AJ259" s="131"/>
      <c r="AK259" s="131"/>
      <c r="AL259" s="131"/>
      <c r="AM259" s="131"/>
      <c r="AN259" s="131"/>
      <c r="AO259" s="131"/>
    </row>
    <row r="260" spans="1:41" hidden="1">
      <c r="A260" s="132"/>
      <c r="B260" s="134"/>
      <c r="C260" s="134"/>
      <c r="D260" s="134"/>
      <c r="E260" s="134"/>
      <c r="F260" s="134"/>
      <c r="G260" s="134"/>
      <c r="H260" s="134"/>
      <c r="I260" s="134"/>
      <c r="J260" s="134"/>
      <c r="K260" s="134"/>
      <c r="L260" s="134"/>
      <c r="M260" s="134"/>
      <c r="N260" s="134"/>
      <c r="O260" s="134"/>
      <c r="P260" s="134"/>
      <c r="Q260" s="134"/>
      <c r="R260" s="134"/>
      <c r="S260" s="134"/>
      <c r="T260" s="134"/>
      <c r="U260" s="134"/>
      <c r="V260" s="130"/>
      <c r="W260" s="131"/>
      <c r="X260" s="131"/>
      <c r="Y260" s="131"/>
      <c r="Z260" s="131"/>
      <c r="AA260" s="131"/>
      <c r="AB260" s="131"/>
      <c r="AC260" s="131"/>
      <c r="AD260" s="131"/>
      <c r="AE260" s="131"/>
      <c r="AF260" s="131"/>
      <c r="AG260" s="131"/>
      <c r="AH260" s="131"/>
      <c r="AI260" s="131"/>
      <c r="AJ260" s="131"/>
      <c r="AK260" s="131"/>
      <c r="AL260" s="131"/>
      <c r="AM260" s="131"/>
      <c r="AN260" s="131"/>
      <c r="AO260" s="131"/>
    </row>
    <row r="261" spans="1:41" hidden="1">
      <c r="A261" s="132"/>
      <c r="B261" s="134"/>
      <c r="C261" s="134"/>
      <c r="D261" s="134"/>
      <c r="E261" s="134"/>
      <c r="F261" s="134"/>
      <c r="G261" s="134"/>
      <c r="H261" s="134"/>
      <c r="I261" s="134"/>
      <c r="J261" s="134"/>
      <c r="K261" s="134"/>
      <c r="L261" s="134"/>
      <c r="M261" s="134"/>
      <c r="N261" s="134"/>
      <c r="O261" s="134"/>
      <c r="P261" s="134"/>
      <c r="Q261" s="134"/>
      <c r="R261" s="134"/>
      <c r="S261" s="134"/>
      <c r="T261" s="134"/>
      <c r="U261" s="134"/>
      <c r="V261" s="130"/>
      <c r="W261" s="131"/>
      <c r="X261" s="131"/>
      <c r="Y261" s="131"/>
      <c r="Z261" s="131"/>
      <c r="AA261" s="131"/>
      <c r="AB261" s="131"/>
      <c r="AC261" s="131"/>
      <c r="AD261" s="131"/>
      <c r="AE261" s="131"/>
      <c r="AF261" s="131"/>
      <c r="AG261" s="131"/>
      <c r="AH261" s="131"/>
      <c r="AI261" s="131"/>
      <c r="AJ261" s="131"/>
      <c r="AK261" s="131"/>
      <c r="AL261" s="131"/>
      <c r="AM261" s="131"/>
      <c r="AN261" s="131"/>
      <c r="AO261" s="131"/>
    </row>
    <row r="262" spans="1:41" hidden="1">
      <c r="A262" s="132"/>
      <c r="B262" s="134"/>
      <c r="C262" s="134"/>
      <c r="D262" s="134"/>
      <c r="E262" s="134"/>
      <c r="F262" s="134"/>
      <c r="G262" s="134"/>
      <c r="H262" s="134"/>
      <c r="I262" s="134"/>
      <c r="J262" s="134"/>
      <c r="K262" s="134"/>
      <c r="L262" s="134"/>
      <c r="M262" s="134"/>
      <c r="N262" s="134"/>
      <c r="O262" s="134"/>
      <c r="P262" s="134"/>
      <c r="Q262" s="134"/>
      <c r="R262" s="134"/>
      <c r="S262" s="134"/>
      <c r="T262" s="134"/>
      <c r="U262" s="134"/>
      <c r="V262" s="130"/>
      <c r="W262" s="131"/>
      <c r="X262" s="131"/>
      <c r="Y262" s="131"/>
      <c r="Z262" s="131"/>
      <c r="AA262" s="131"/>
      <c r="AB262" s="131"/>
      <c r="AC262" s="131"/>
      <c r="AD262" s="131"/>
      <c r="AE262" s="131"/>
      <c r="AF262" s="131"/>
      <c r="AG262" s="131"/>
      <c r="AH262" s="131"/>
      <c r="AI262" s="131"/>
      <c r="AJ262" s="131"/>
      <c r="AK262" s="131"/>
      <c r="AL262" s="131"/>
      <c r="AM262" s="131"/>
      <c r="AN262" s="131"/>
      <c r="AO262" s="131"/>
    </row>
    <row r="263" spans="1:41" hidden="1">
      <c r="A263" s="132"/>
      <c r="B263" s="134"/>
      <c r="C263" s="134"/>
      <c r="D263" s="134"/>
      <c r="E263" s="134"/>
      <c r="F263" s="134"/>
      <c r="G263" s="134"/>
      <c r="H263" s="134"/>
      <c r="I263" s="134"/>
      <c r="J263" s="134"/>
      <c r="K263" s="134"/>
      <c r="L263" s="134"/>
      <c r="M263" s="134"/>
      <c r="N263" s="134"/>
      <c r="O263" s="134"/>
      <c r="P263" s="134"/>
      <c r="Q263" s="134"/>
      <c r="R263" s="134"/>
      <c r="S263" s="134"/>
      <c r="T263" s="134"/>
      <c r="U263" s="134"/>
      <c r="V263" s="130"/>
      <c r="W263" s="131"/>
      <c r="X263" s="131"/>
      <c r="Y263" s="131"/>
      <c r="Z263" s="131"/>
      <c r="AA263" s="131"/>
      <c r="AB263" s="131"/>
      <c r="AC263" s="131"/>
      <c r="AD263" s="131"/>
      <c r="AE263" s="131"/>
      <c r="AF263" s="131"/>
      <c r="AG263" s="131"/>
      <c r="AH263" s="131"/>
      <c r="AI263" s="131"/>
      <c r="AJ263" s="131"/>
      <c r="AK263" s="131"/>
      <c r="AL263" s="131"/>
      <c r="AM263" s="131"/>
      <c r="AN263" s="131"/>
      <c r="AO263" s="131"/>
    </row>
    <row r="264" spans="1:41" hidden="1">
      <c r="A264" s="132"/>
      <c r="B264" s="134"/>
      <c r="C264" s="134"/>
      <c r="D264" s="134"/>
      <c r="E264" s="134"/>
      <c r="F264" s="134"/>
      <c r="G264" s="134"/>
      <c r="H264" s="134"/>
      <c r="I264" s="134"/>
      <c r="J264" s="134"/>
      <c r="K264" s="134"/>
      <c r="L264" s="134"/>
      <c r="M264" s="134"/>
      <c r="N264" s="134"/>
      <c r="O264" s="134"/>
      <c r="P264" s="134"/>
      <c r="Q264" s="134"/>
      <c r="R264" s="134"/>
      <c r="S264" s="134"/>
      <c r="T264" s="134"/>
      <c r="U264" s="134"/>
      <c r="V264" s="130"/>
      <c r="W264" s="131"/>
      <c r="X264" s="131"/>
      <c r="Y264" s="131"/>
      <c r="Z264" s="131"/>
      <c r="AA264" s="131"/>
      <c r="AB264" s="131"/>
      <c r="AC264" s="131"/>
      <c r="AD264" s="131"/>
      <c r="AE264" s="131"/>
      <c r="AF264" s="131"/>
      <c r="AG264" s="131"/>
      <c r="AH264" s="131"/>
      <c r="AI264" s="131"/>
      <c r="AJ264" s="131"/>
      <c r="AK264" s="131"/>
      <c r="AL264" s="131"/>
      <c r="AM264" s="131"/>
      <c r="AN264" s="131"/>
      <c r="AO264" s="131"/>
    </row>
    <row r="265" spans="1:41" hidden="1">
      <c r="A265" s="132"/>
      <c r="B265" s="134"/>
      <c r="C265" s="134"/>
      <c r="D265" s="134"/>
      <c r="E265" s="134"/>
      <c r="F265" s="134"/>
      <c r="G265" s="134"/>
      <c r="H265" s="134"/>
      <c r="I265" s="134"/>
      <c r="J265" s="134"/>
      <c r="K265" s="134"/>
      <c r="L265" s="134"/>
      <c r="M265" s="134"/>
      <c r="N265" s="134"/>
      <c r="O265" s="134"/>
      <c r="P265" s="134"/>
      <c r="Q265" s="134"/>
      <c r="R265" s="134"/>
      <c r="S265" s="134"/>
      <c r="T265" s="134"/>
      <c r="U265" s="134"/>
      <c r="V265" s="130"/>
      <c r="W265" s="131"/>
      <c r="X265" s="131"/>
      <c r="Y265" s="131"/>
      <c r="Z265" s="131"/>
      <c r="AA265" s="131"/>
      <c r="AB265" s="131"/>
      <c r="AC265" s="131"/>
      <c r="AD265" s="131"/>
      <c r="AE265" s="131"/>
      <c r="AF265" s="131"/>
      <c r="AG265" s="131"/>
      <c r="AH265" s="131"/>
      <c r="AI265" s="131"/>
      <c r="AJ265" s="131"/>
      <c r="AK265" s="131"/>
      <c r="AL265" s="131"/>
      <c r="AM265" s="131"/>
      <c r="AN265" s="131"/>
      <c r="AO265" s="131"/>
    </row>
    <row r="266" spans="1:41" hidden="1">
      <c r="A266" s="132"/>
      <c r="B266" s="134"/>
      <c r="C266" s="134"/>
      <c r="D266" s="134"/>
      <c r="E266" s="134"/>
      <c r="F266" s="134"/>
      <c r="G266" s="134"/>
      <c r="H266" s="134"/>
      <c r="I266" s="134"/>
      <c r="J266" s="134"/>
      <c r="K266" s="134"/>
      <c r="L266" s="134"/>
      <c r="M266" s="134"/>
      <c r="N266" s="134"/>
      <c r="O266" s="134"/>
      <c r="P266" s="134"/>
      <c r="Q266" s="134"/>
      <c r="R266" s="134"/>
      <c r="S266" s="134"/>
      <c r="T266" s="134"/>
      <c r="U266" s="134"/>
      <c r="V266" s="130"/>
      <c r="W266" s="131"/>
      <c r="X266" s="131"/>
      <c r="Y266" s="131"/>
      <c r="Z266" s="131"/>
      <c r="AA266" s="131"/>
      <c r="AB266" s="131"/>
      <c r="AC266" s="131"/>
      <c r="AD266" s="131"/>
      <c r="AE266" s="131"/>
      <c r="AF266" s="131"/>
      <c r="AG266" s="131"/>
      <c r="AH266" s="131"/>
      <c r="AI266" s="131"/>
      <c r="AJ266" s="131"/>
      <c r="AK266" s="131"/>
      <c r="AL266" s="131"/>
      <c r="AM266" s="131"/>
      <c r="AN266" s="131"/>
      <c r="AO266" s="131"/>
    </row>
    <row r="267" spans="1:41" hidden="1">
      <c r="A267" s="132"/>
      <c r="B267" s="134"/>
      <c r="C267" s="134"/>
      <c r="D267" s="134"/>
      <c r="E267" s="134"/>
      <c r="F267" s="134"/>
      <c r="G267" s="134"/>
      <c r="H267" s="134"/>
      <c r="I267" s="134"/>
      <c r="J267" s="134"/>
      <c r="K267" s="134"/>
      <c r="L267" s="134"/>
      <c r="M267" s="134"/>
      <c r="N267" s="134"/>
      <c r="O267" s="134"/>
      <c r="P267" s="134"/>
      <c r="Q267" s="134"/>
      <c r="R267" s="134"/>
      <c r="S267" s="134"/>
      <c r="T267" s="134"/>
      <c r="U267" s="134"/>
      <c r="V267" s="130"/>
      <c r="W267" s="131"/>
      <c r="X267" s="131"/>
      <c r="Y267" s="131"/>
      <c r="Z267" s="131"/>
      <c r="AA267" s="131"/>
      <c r="AB267" s="131"/>
      <c r="AC267" s="131"/>
      <c r="AD267" s="131"/>
      <c r="AE267" s="131"/>
      <c r="AF267" s="131"/>
      <c r="AG267" s="131"/>
      <c r="AH267" s="131"/>
      <c r="AI267" s="131"/>
      <c r="AJ267" s="131"/>
      <c r="AK267" s="131"/>
      <c r="AL267" s="131"/>
      <c r="AM267" s="131"/>
      <c r="AN267" s="131"/>
      <c r="AO267" s="131"/>
    </row>
    <row r="268" spans="1:41" hidden="1">
      <c r="A268" s="132"/>
      <c r="B268" s="134"/>
      <c r="C268" s="134"/>
      <c r="D268" s="134"/>
      <c r="E268" s="134"/>
      <c r="F268" s="134"/>
      <c r="G268" s="134"/>
      <c r="H268" s="134"/>
      <c r="I268" s="134"/>
      <c r="J268" s="134"/>
      <c r="K268" s="134"/>
      <c r="L268" s="134"/>
      <c r="M268" s="134"/>
      <c r="N268" s="134"/>
      <c r="O268" s="134"/>
      <c r="P268" s="134"/>
      <c r="Q268" s="134"/>
      <c r="R268" s="134"/>
      <c r="S268" s="134"/>
      <c r="T268" s="134"/>
      <c r="U268" s="134"/>
      <c r="V268" s="130"/>
      <c r="W268" s="131"/>
      <c r="X268" s="131"/>
      <c r="Y268" s="131"/>
      <c r="Z268" s="131"/>
      <c r="AA268" s="131"/>
      <c r="AB268" s="131"/>
      <c r="AC268" s="131"/>
      <c r="AD268" s="131"/>
      <c r="AE268" s="131"/>
      <c r="AF268" s="131"/>
      <c r="AG268" s="131"/>
      <c r="AH268" s="131"/>
      <c r="AI268" s="131"/>
      <c r="AJ268" s="131"/>
      <c r="AK268" s="131"/>
      <c r="AL268" s="131"/>
      <c r="AM268" s="131"/>
      <c r="AN268" s="131"/>
      <c r="AO268" s="131"/>
    </row>
    <row r="269" spans="1:41" hidden="1">
      <c r="A269" s="132"/>
      <c r="B269" s="134"/>
      <c r="C269" s="134"/>
      <c r="D269" s="134"/>
      <c r="E269" s="134"/>
      <c r="F269" s="134"/>
      <c r="G269" s="134"/>
      <c r="H269" s="134"/>
      <c r="I269" s="134"/>
      <c r="J269" s="134"/>
      <c r="K269" s="134"/>
      <c r="L269" s="134"/>
      <c r="M269" s="134"/>
      <c r="N269" s="134"/>
      <c r="O269" s="134"/>
      <c r="P269" s="134"/>
      <c r="Q269" s="134"/>
      <c r="R269" s="134"/>
      <c r="S269" s="134"/>
      <c r="T269" s="134"/>
      <c r="U269" s="134"/>
      <c r="V269" s="130"/>
      <c r="W269" s="131"/>
      <c r="X269" s="131"/>
      <c r="Y269" s="131"/>
      <c r="Z269" s="131"/>
      <c r="AA269" s="131"/>
      <c r="AB269" s="131"/>
      <c r="AC269" s="131"/>
      <c r="AD269" s="131"/>
      <c r="AE269" s="131"/>
      <c r="AF269" s="131"/>
      <c r="AG269" s="131"/>
      <c r="AH269" s="131"/>
      <c r="AI269" s="131"/>
      <c r="AJ269" s="131"/>
      <c r="AK269" s="131"/>
      <c r="AL269" s="131"/>
      <c r="AM269" s="131"/>
      <c r="AN269" s="131"/>
      <c r="AO269" s="131"/>
    </row>
    <row r="270" spans="1:41" hidden="1">
      <c r="A270" s="132"/>
      <c r="B270" s="134"/>
      <c r="C270" s="134"/>
      <c r="D270" s="134"/>
      <c r="E270" s="134"/>
      <c r="F270" s="134"/>
      <c r="G270" s="134"/>
      <c r="H270" s="134"/>
      <c r="I270" s="134"/>
      <c r="J270" s="134"/>
      <c r="K270" s="134"/>
      <c r="L270" s="134"/>
      <c r="M270" s="134"/>
      <c r="N270" s="134"/>
      <c r="O270" s="134"/>
      <c r="P270" s="134"/>
      <c r="Q270" s="134"/>
      <c r="R270" s="134"/>
      <c r="S270" s="134"/>
      <c r="T270" s="134"/>
      <c r="U270" s="134"/>
      <c r="V270" s="130"/>
      <c r="W270" s="131"/>
      <c r="X270" s="131"/>
      <c r="Y270" s="131"/>
      <c r="Z270" s="131"/>
      <c r="AA270" s="131"/>
      <c r="AB270" s="131"/>
      <c r="AC270" s="131"/>
      <c r="AD270" s="131"/>
      <c r="AE270" s="131"/>
      <c r="AF270" s="131"/>
      <c r="AG270" s="131"/>
      <c r="AH270" s="131"/>
      <c r="AI270" s="131"/>
      <c r="AJ270" s="131"/>
      <c r="AK270" s="131"/>
      <c r="AL270" s="131"/>
      <c r="AM270" s="131"/>
      <c r="AN270" s="131"/>
      <c r="AO270" s="131"/>
    </row>
    <row r="271" spans="1:41" hidden="1">
      <c r="A271" s="132"/>
      <c r="B271" s="134"/>
      <c r="C271" s="134"/>
      <c r="D271" s="134"/>
      <c r="E271" s="134"/>
      <c r="F271" s="134"/>
      <c r="G271" s="134"/>
      <c r="H271" s="134"/>
      <c r="I271" s="134"/>
      <c r="J271" s="134"/>
      <c r="K271" s="134"/>
      <c r="L271" s="134"/>
      <c r="M271" s="134"/>
      <c r="N271" s="134"/>
      <c r="O271" s="134"/>
      <c r="P271" s="134"/>
      <c r="Q271" s="134"/>
      <c r="R271" s="134"/>
      <c r="S271" s="134"/>
      <c r="T271" s="134"/>
      <c r="U271" s="134"/>
      <c r="V271" s="130"/>
      <c r="W271" s="131"/>
      <c r="X271" s="131"/>
      <c r="Y271" s="131"/>
      <c r="Z271" s="131"/>
      <c r="AA271" s="131"/>
      <c r="AB271" s="131"/>
      <c r="AC271" s="131"/>
      <c r="AD271" s="131"/>
      <c r="AE271" s="131"/>
      <c r="AF271" s="131"/>
      <c r="AG271" s="131"/>
      <c r="AH271" s="131"/>
      <c r="AI271" s="131"/>
      <c r="AJ271" s="131"/>
      <c r="AK271" s="131"/>
      <c r="AL271" s="131"/>
      <c r="AM271" s="131"/>
      <c r="AN271" s="131"/>
      <c r="AO271" s="131"/>
    </row>
    <row r="272" spans="1:41" hidden="1">
      <c r="A272" s="132"/>
      <c r="B272" s="134"/>
      <c r="C272" s="134"/>
      <c r="D272" s="134"/>
      <c r="E272" s="134"/>
      <c r="F272" s="134"/>
      <c r="G272" s="134"/>
      <c r="H272" s="134"/>
      <c r="I272" s="134"/>
      <c r="J272" s="134"/>
      <c r="K272" s="134"/>
      <c r="L272" s="134"/>
      <c r="M272" s="134"/>
      <c r="N272" s="134"/>
      <c r="O272" s="134"/>
      <c r="P272" s="134"/>
      <c r="Q272" s="134"/>
      <c r="R272" s="134"/>
      <c r="S272" s="134"/>
      <c r="T272" s="134"/>
      <c r="U272" s="134"/>
      <c r="V272" s="130"/>
      <c r="W272" s="131"/>
      <c r="X272" s="131"/>
      <c r="Y272" s="131"/>
      <c r="Z272" s="131"/>
      <c r="AA272" s="131"/>
      <c r="AB272" s="131"/>
      <c r="AC272" s="131"/>
      <c r="AD272" s="131"/>
      <c r="AE272" s="131"/>
      <c r="AF272" s="131"/>
      <c r="AG272" s="131"/>
      <c r="AH272" s="131"/>
      <c r="AI272" s="131"/>
      <c r="AJ272" s="131"/>
      <c r="AK272" s="131"/>
      <c r="AL272" s="131"/>
      <c r="AM272" s="131"/>
      <c r="AN272" s="131"/>
      <c r="AO272" s="131"/>
    </row>
    <row r="273" spans="1:41" hidden="1">
      <c r="A273" s="132"/>
      <c r="B273" s="134"/>
      <c r="C273" s="134"/>
      <c r="D273" s="134"/>
      <c r="E273" s="134"/>
      <c r="F273" s="134"/>
      <c r="G273" s="134"/>
      <c r="H273" s="134"/>
      <c r="I273" s="134"/>
      <c r="J273" s="134"/>
      <c r="K273" s="134"/>
      <c r="L273" s="134"/>
      <c r="M273" s="134"/>
      <c r="N273" s="134"/>
      <c r="O273" s="134"/>
      <c r="P273" s="134"/>
      <c r="Q273" s="134"/>
      <c r="R273" s="134"/>
      <c r="S273" s="134"/>
      <c r="T273" s="134"/>
      <c r="U273" s="134"/>
      <c r="V273" s="130"/>
      <c r="W273" s="131"/>
      <c r="X273" s="131"/>
      <c r="Y273" s="131"/>
      <c r="Z273" s="131"/>
      <c r="AA273" s="131"/>
      <c r="AB273" s="131"/>
      <c r="AC273" s="131"/>
      <c r="AD273" s="131"/>
      <c r="AE273" s="131"/>
      <c r="AF273" s="131"/>
      <c r="AG273" s="131"/>
      <c r="AH273" s="131"/>
      <c r="AI273" s="131"/>
      <c r="AJ273" s="131"/>
      <c r="AK273" s="131"/>
      <c r="AL273" s="131"/>
      <c r="AM273" s="131"/>
      <c r="AN273" s="131"/>
      <c r="AO273" s="131"/>
    </row>
    <row r="274" spans="1:41" hidden="1">
      <c r="A274" s="132"/>
      <c r="B274" s="134"/>
      <c r="C274" s="134"/>
      <c r="D274" s="134"/>
      <c r="E274" s="134"/>
      <c r="F274" s="134"/>
      <c r="G274" s="134"/>
      <c r="H274" s="134"/>
      <c r="I274" s="134"/>
      <c r="J274" s="134"/>
      <c r="K274" s="134"/>
      <c r="L274" s="134"/>
      <c r="M274" s="134"/>
      <c r="N274" s="134"/>
      <c r="O274" s="134"/>
      <c r="P274" s="134"/>
      <c r="Q274" s="134"/>
      <c r="R274" s="134"/>
      <c r="S274" s="134"/>
      <c r="T274" s="134"/>
      <c r="U274" s="134"/>
      <c r="V274" s="130"/>
      <c r="W274" s="131"/>
      <c r="X274" s="131"/>
      <c r="Y274" s="131"/>
      <c r="Z274" s="131"/>
      <c r="AA274" s="131"/>
      <c r="AB274" s="131"/>
      <c r="AC274" s="131"/>
      <c r="AD274" s="131"/>
      <c r="AE274" s="131"/>
      <c r="AF274" s="131"/>
      <c r="AG274" s="131"/>
      <c r="AH274" s="131"/>
      <c r="AI274" s="131"/>
      <c r="AJ274" s="131"/>
      <c r="AK274" s="131"/>
      <c r="AL274" s="131"/>
      <c r="AM274" s="131"/>
      <c r="AN274" s="131"/>
      <c r="AO274" s="131"/>
    </row>
    <row r="275" spans="1:41" hidden="1">
      <c r="A275" s="132"/>
      <c r="B275" s="134"/>
      <c r="C275" s="134"/>
      <c r="D275" s="134"/>
      <c r="E275" s="134"/>
      <c r="F275" s="134"/>
      <c r="G275" s="134"/>
      <c r="H275" s="134"/>
      <c r="I275" s="134"/>
      <c r="J275" s="134"/>
      <c r="K275" s="134"/>
      <c r="L275" s="134"/>
      <c r="M275" s="134"/>
      <c r="N275" s="134"/>
      <c r="O275" s="134"/>
      <c r="P275" s="134"/>
      <c r="Q275" s="134"/>
      <c r="R275" s="134"/>
      <c r="S275" s="134"/>
      <c r="T275" s="134"/>
      <c r="U275" s="134"/>
      <c r="V275" s="130"/>
      <c r="W275" s="131"/>
      <c r="X275" s="131"/>
      <c r="Y275" s="131"/>
      <c r="Z275" s="131"/>
      <c r="AA275" s="131"/>
      <c r="AB275" s="131"/>
      <c r="AC275" s="131"/>
      <c r="AD275" s="131"/>
      <c r="AE275" s="131"/>
      <c r="AF275" s="131"/>
      <c r="AG275" s="131"/>
      <c r="AH275" s="131"/>
      <c r="AI275" s="131"/>
      <c r="AJ275" s="131"/>
      <c r="AK275" s="131"/>
      <c r="AL275" s="131"/>
      <c r="AM275" s="131"/>
      <c r="AN275" s="131"/>
      <c r="AO275" s="131"/>
    </row>
    <row r="276" spans="1:41" hidden="1">
      <c r="A276" s="132"/>
      <c r="B276" s="134"/>
      <c r="C276" s="134"/>
      <c r="D276" s="134"/>
      <c r="E276" s="134"/>
      <c r="F276" s="134"/>
      <c r="G276" s="134"/>
      <c r="H276" s="134"/>
      <c r="I276" s="134"/>
      <c r="J276" s="134"/>
      <c r="K276" s="134"/>
      <c r="L276" s="134"/>
      <c r="M276" s="134"/>
      <c r="N276" s="134"/>
      <c r="O276" s="134"/>
      <c r="P276" s="134"/>
      <c r="Q276" s="134"/>
      <c r="R276" s="134"/>
      <c r="S276" s="134"/>
      <c r="T276" s="134"/>
      <c r="U276" s="134"/>
      <c r="V276" s="130"/>
      <c r="W276" s="131"/>
      <c r="X276" s="131"/>
      <c r="Y276" s="131"/>
      <c r="Z276" s="131"/>
      <c r="AA276" s="131"/>
      <c r="AB276" s="131"/>
      <c r="AC276" s="131"/>
      <c r="AD276" s="131"/>
      <c r="AE276" s="131"/>
      <c r="AF276" s="131"/>
      <c r="AG276" s="131"/>
      <c r="AH276" s="131"/>
      <c r="AI276" s="131"/>
      <c r="AJ276" s="131"/>
      <c r="AK276" s="131"/>
      <c r="AL276" s="131"/>
      <c r="AM276" s="131"/>
      <c r="AN276" s="131"/>
      <c r="AO276" s="131"/>
    </row>
  </sheetData>
  <sheetProtection algorithmName="SHA-512" hashValue="hVZ6cqKBK8gu5nqcxOJ+VNoswGkM7hc+Vbh5BTSJcfJlKlqLedPv4JcEsAi/xlfhPp0MpluHuMPSoN0b6foAqg==" saltValue="NeKvW6C1T4PFcAHata85hQ==" spinCount="100000" sheet="1" formatCells="0" formatColumns="0" formatRows="0" sort="0" pivotTables="0"/>
  <mergeCells count="3">
    <mergeCell ref="F5:K5"/>
    <mergeCell ref="L5:Q5"/>
    <mergeCell ref="R5:U5"/>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200AA-DBE4-4A7A-AE6C-B0CF1DBAE826}">
  <sheetPr>
    <tabColor theme="5" tint="-0.249977111117893"/>
  </sheetPr>
  <dimension ref="A1:CJ278"/>
  <sheetViews>
    <sheetView zoomScale="80" zoomScaleNormal="80" workbookViewId="0"/>
  </sheetViews>
  <sheetFormatPr defaultColWidth="0" defaultRowHeight="14.5" zeroHeight="1"/>
  <cols>
    <col min="1" max="1" width="4.1796875" style="135" customWidth="1"/>
    <col min="2" max="2" width="20.81640625" style="136" customWidth="1"/>
    <col min="3" max="3" width="22.1796875" style="136" customWidth="1"/>
    <col min="4" max="4" width="12.453125" style="170" customWidth="1"/>
    <col min="5" max="5" width="11.54296875" style="170" customWidth="1"/>
    <col min="6" max="6" width="9.54296875" style="171" bestFit="1" customWidth="1"/>
    <col min="7" max="7" width="31.08984375" style="171" bestFit="1" customWidth="1"/>
    <col min="8" max="8" width="18.1796875" style="171" customWidth="1"/>
    <col min="9" max="9" width="16.54296875" style="171" customWidth="1"/>
    <col min="10" max="10" width="14.453125" style="137" customWidth="1"/>
    <col min="11" max="11" width="17.1796875" style="137" customWidth="1"/>
    <col min="12" max="13" width="13" style="172" bestFit="1" customWidth="1"/>
    <col min="14" max="14" width="12.1796875" style="137" customWidth="1"/>
    <col min="15" max="15" width="17.7265625" style="173" customWidth="1"/>
    <col min="16" max="16" width="20.1796875" style="137" customWidth="1"/>
    <col min="17" max="17" width="19.7265625" style="174" customWidth="1"/>
    <col min="18" max="18" width="21" style="175" customWidth="1"/>
    <col min="19" max="19" width="19.6328125" style="175" customWidth="1"/>
    <col min="20" max="20" width="26" style="175" customWidth="1"/>
    <col min="21" max="21" width="27.1796875" style="175" hidden="1" customWidth="1"/>
    <col min="22" max="23" width="24.54296875" style="176" customWidth="1"/>
    <col min="24" max="24" width="24.08984375" style="176" hidden="1" customWidth="1"/>
    <col min="25" max="25" width="16.7265625" style="171" customWidth="1"/>
    <col min="26" max="26" width="16.90625" style="171" customWidth="1"/>
    <col min="27" max="27" width="14.453125" style="137" customWidth="1"/>
    <col min="28" max="28" width="12.453125" style="137" bestFit="1" customWidth="1"/>
    <col min="29" max="30" width="12.1796875" style="172" customWidth="1"/>
    <col min="31" max="31" width="12.1796875" style="137" customWidth="1"/>
    <col min="32" max="32" width="12.6328125" style="173" hidden="1" customWidth="1"/>
    <col min="33" max="33" width="16.7265625" style="137" hidden="1" customWidth="1"/>
    <col min="34" max="34" width="18.81640625" style="174" customWidth="1"/>
    <col min="35" max="35" width="17.7265625" style="175" customWidth="1"/>
    <col min="36" max="36" width="25.90625" style="175" bestFit="1" customWidth="1"/>
    <col min="37" max="37" width="27.1796875" style="175" hidden="1" customWidth="1"/>
    <col min="38" max="38" width="33.7265625" style="176" customWidth="1"/>
    <col min="39" max="39" width="24.54296875" style="176" customWidth="1"/>
    <col min="40" max="40" width="24.54296875" style="176" hidden="1" customWidth="1"/>
    <col min="41" max="41" width="16.36328125" style="171" customWidth="1"/>
    <col min="42" max="42" width="17.453125" style="171" customWidth="1"/>
    <col min="43" max="43" width="14.453125" style="137" customWidth="1"/>
    <col min="44" max="44" width="12.453125" style="137" bestFit="1" customWidth="1"/>
    <col min="45" max="46" width="12.1796875" style="172" customWidth="1"/>
    <col min="47" max="47" width="12.1796875" style="137" customWidth="1"/>
    <col min="48" max="48" width="12.6328125" style="173" hidden="1" customWidth="1"/>
    <col min="49" max="49" width="16.7265625" style="137" hidden="1" customWidth="1"/>
    <col min="50" max="50" width="18.26953125" style="174" customWidth="1"/>
    <col min="51" max="51" width="17.7265625" style="175" customWidth="1"/>
    <col min="52" max="52" width="26" style="175" customWidth="1"/>
    <col min="53" max="53" width="27.1796875" style="175" hidden="1" customWidth="1"/>
    <col min="54" max="54" width="33.7265625" style="176" customWidth="1"/>
    <col min="55" max="55" width="24.54296875" style="176" customWidth="1"/>
    <col min="56" max="56" width="24.08984375" style="176" hidden="1" customWidth="1"/>
    <col min="57" max="57" width="25.1796875" style="175" customWidth="1"/>
    <col min="58" max="58" width="42.7265625" style="121" customWidth="1"/>
    <col min="59" max="59" width="20" style="121" customWidth="1"/>
    <col min="60" max="60" width="62.1796875" style="121" customWidth="1"/>
    <col min="61" max="61" width="4.1796875" style="122" customWidth="1"/>
    <col min="62" max="64" width="8.7265625" style="125" hidden="1" customWidth="1"/>
    <col min="65" max="87" width="8.7265625" style="100" hidden="1" customWidth="1"/>
    <col min="88" max="88" width="8.7265625" style="144" hidden="1" customWidth="1"/>
    <col min="89" max="16384" width="8.7265625" style="145" hidden="1"/>
  </cols>
  <sheetData>
    <row r="1" spans="1:64" s="120" customFormat="1" ht="18.5">
      <c r="A1" s="193" t="s">
        <v>70</v>
      </c>
      <c r="D1" s="139"/>
      <c r="E1" s="139"/>
      <c r="F1" s="140"/>
      <c r="G1" s="140"/>
      <c r="H1" s="140"/>
      <c r="I1" s="140"/>
      <c r="J1" s="121"/>
      <c r="K1" s="121"/>
      <c r="L1" s="141"/>
      <c r="M1" s="141"/>
      <c r="N1" s="121"/>
      <c r="O1" s="142"/>
      <c r="P1" s="121"/>
      <c r="Q1" s="122"/>
      <c r="R1" s="122"/>
      <c r="S1" s="122"/>
      <c r="T1" s="122"/>
      <c r="U1" s="122"/>
      <c r="V1" s="122"/>
      <c r="W1" s="122"/>
      <c r="X1" s="122"/>
      <c r="Y1" s="140"/>
      <c r="Z1" s="140"/>
      <c r="AA1" s="121"/>
      <c r="AB1" s="121"/>
      <c r="AC1" s="141"/>
      <c r="AD1" s="141"/>
      <c r="AE1" s="121"/>
      <c r="AF1" s="142"/>
      <c r="AG1" s="121"/>
      <c r="AH1" s="122"/>
      <c r="AI1" s="122"/>
      <c r="AJ1" s="122"/>
      <c r="AK1" s="122"/>
      <c r="AL1" s="122"/>
      <c r="AM1" s="122"/>
      <c r="AN1" s="122"/>
      <c r="AO1" s="140"/>
      <c r="AP1" s="140"/>
      <c r="AQ1" s="121"/>
      <c r="AR1" s="121"/>
      <c r="AS1" s="141"/>
      <c r="AT1" s="141"/>
      <c r="AU1" s="121"/>
      <c r="AV1" s="142"/>
      <c r="AW1" s="121"/>
      <c r="AX1" s="122"/>
      <c r="AY1" s="122"/>
      <c r="AZ1" s="122"/>
      <c r="BA1" s="122"/>
      <c r="BB1" s="122"/>
      <c r="BC1" s="122"/>
      <c r="BD1" s="122"/>
      <c r="BE1" s="121"/>
      <c r="BF1" s="121"/>
      <c r="BG1" s="121"/>
      <c r="BH1" s="121"/>
      <c r="BI1" s="122"/>
      <c r="BJ1" s="122"/>
      <c r="BK1" s="122"/>
      <c r="BL1" s="122"/>
    </row>
    <row r="2" spans="1:64" s="120" customFormat="1" ht="15.5">
      <c r="A2" s="196" t="s">
        <v>132</v>
      </c>
      <c r="D2" s="139"/>
      <c r="E2" s="139"/>
      <c r="F2" s="140"/>
      <c r="G2" s="140"/>
      <c r="H2" s="140"/>
      <c r="I2" s="140"/>
      <c r="J2" s="121"/>
      <c r="K2" s="121"/>
      <c r="L2" s="141"/>
      <c r="M2" s="141"/>
      <c r="N2" s="121"/>
      <c r="O2" s="142"/>
      <c r="P2" s="121"/>
      <c r="Q2" s="122"/>
      <c r="R2" s="122"/>
      <c r="S2" s="122"/>
      <c r="T2" s="122"/>
      <c r="U2" s="122"/>
      <c r="V2" s="121"/>
      <c r="W2" s="121"/>
      <c r="X2" s="121"/>
      <c r="Y2" s="140"/>
      <c r="Z2" s="140"/>
      <c r="AA2" s="121"/>
      <c r="AB2" s="121"/>
      <c r="AC2" s="141"/>
      <c r="AD2" s="141"/>
      <c r="AE2" s="121"/>
      <c r="AF2" s="142"/>
      <c r="AG2" s="121"/>
      <c r="AH2" s="122"/>
      <c r="AI2" s="122"/>
      <c r="AJ2" s="122"/>
      <c r="AK2" s="122"/>
      <c r="AL2" s="121"/>
      <c r="AM2" s="121"/>
      <c r="AN2" s="121"/>
      <c r="AO2" s="140"/>
      <c r="AP2" s="140"/>
      <c r="AQ2" s="121"/>
      <c r="AR2" s="121"/>
      <c r="AS2" s="141"/>
      <c r="AT2" s="141"/>
      <c r="AU2" s="121"/>
      <c r="AV2" s="142"/>
      <c r="AW2" s="121"/>
      <c r="AX2" s="122"/>
      <c r="AY2" s="122"/>
      <c r="AZ2" s="122"/>
      <c r="BA2" s="122"/>
      <c r="BB2" s="121"/>
      <c r="BC2" s="121"/>
      <c r="BD2" s="121"/>
      <c r="BE2" s="122"/>
      <c r="BF2" s="121"/>
      <c r="BG2" s="121"/>
      <c r="BH2" s="121"/>
      <c r="BI2" s="122"/>
      <c r="BJ2" s="122"/>
      <c r="BK2" s="122"/>
      <c r="BL2" s="122"/>
    </row>
    <row r="3" spans="1:64" s="120" customFormat="1" ht="16" thickBot="1">
      <c r="A3" s="143"/>
      <c r="D3" s="139"/>
      <c r="E3" s="139"/>
      <c r="F3" s="140"/>
      <c r="G3" s="140"/>
      <c r="H3" s="140"/>
      <c r="I3" s="140"/>
      <c r="J3" s="121"/>
      <c r="K3" s="121"/>
      <c r="L3" s="141"/>
      <c r="M3" s="141"/>
      <c r="N3" s="121"/>
      <c r="O3" s="142"/>
      <c r="P3" s="121"/>
      <c r="Q3" s="122"/>
      <c r="R3" s="122"/>
      <c r="S3" s="122"/>
      <c r="T3" s="122"/>
      <c r="U3" s="122"/>
      <c r="V3" s="121"/>
      <c r="W3" s="121"/>
      <c r="X3" s="121"/>
      <c r="Y3" s="140"/>
      <c r="Z3" s="140"/>
      <c r="AA3" s="121"/>
      <c r="AB3" s="121"/>
      <c r="AC3" s="141"/>
      <c r="AD3" s="141"/>
      <c r="AE3" s="121"/>
      <c r="AF3" s="142"/>
      <c r="AG3" s="121"/>
      <c r="AH3" s="122"/>
      <c r="AI3" s="122"/>
      <c r="AJ3" s="122"/>
      <c r="AK3" s="122"/>
      <c r="AL3" s="121"/>
      <c r="AM3" s="121"/>
      <c r="AN3" s="121"/>
      <c r="AO3" s="140"/>
      <c r="AP3" s="140"/>
      <c r="AQ3" s="121"/>
      <c r="AR3" s="121"/>
      <c r="AS3" s="141"/>
      <c r="AT3" s="141"/>
      <c r="AU3" s="121"/>
      <c r="AV3" s="142"/>
      <c r="AW3" s="121"/>
      <c r="AX3" s="122"/>
      <c r="AY3" s="122"/>
      <c r="AZ3" s="122"/>
      <c r="BA3" s="122"/>
      <c r="BB3" s="121"/>
      <c r="BC3" s="121"/>
      <c r="BD3" s="121"/>
      <c r="BE3" s="122"/>
      <c r="BF3" s="121"/>
      <c r="BG3" s="121"/>
      <c r="BH3" s="121"/>
      <c r="BI3" s="122"/>
      <c r="BJ3" s="122"/>
      <c r="BK3" s="122"/>
      <c r="BL3" s="122"/>
    </row>
    <row r="4" spans="1:64" s="120" customFormat="1" ht="87">
      <c r="A4" s="143"/>
      <c r="B4" s="481" t="s">
        <v>130</v>
      </c>
      <c r="C4" s="482"/>
      <c r="D4" s="552" t="s">
        <v>49</v>
      </c>
      <c r="E4" s="552" t="s">
        <v>7</v>
      </c>
      <c r="F4" s="564" t="s">
        <v>8</v>
      </c>
      <c r="G4" s="565"/>
      <c r="H4" s="566" t="s">
        <v>140</v>
      </c>
      <c r="I4" s="542" t="s">
        <v>128</v>
      </c>
      <c r="J4" s="559" t="s">
        <v>137</v>
      </c>
      <c r="K4" s="542" t="s">
        <v>1</v>
      </c>
      <c r="L4" s="560" t="s">
        <v>21</v>
      </c>
      <c r="M4" s="560" t="s">
        <v>22</v>
      </c>
      <c r="N4" s="552" t="s">
        <v>16</v>
      </c>
      <c r="O4" s="567" t="s">
        <v>40</v>
      </c>
      <c r="P4" s="568" t="s">
        <v>0</v>
      </c>
      <c r="Q4" s="552" t="s">
        <v>135</v>
      </c>
      <c r="R4" s="552" t="s">
        <v>193</v>
      </c>
      <c r="S4" s="552" t="s">
        <v>144</v>
      </c>
      <c r="T4" s="552" t="s">
        <v>133</v>
      </c>
      <c r="U4" s="569"/>
      <c r="V4" s="563" t="s">
        <v>145</v>
      </c>
      <c r="W4" s="141"/>
      <c r="X4" s="141"/>
      <c r="Y4" s="140"/>
      <c r="Z4" s="140"/>
      <c r="AA4" s="121"/>
      <c r="AB4" s="121"/>
      <c r="AC4" s="141"/>
      <c r="AD4" s="141"/>
      <c r="AE4" s="121"/>
      <c r="AF4" s="142"/>
      <c r="AG4" s="121"/>
      <c r="AH4" s="122"/>
      <c r="AI4" s="122"/>
      <c r="AJ4" s="122"/>
      <c r="AK4" s="122"/>
      <c r="AL4" s="121"/>
      <c r="AM4" s="141"/>
      <c r="AN4" s="141"/>
      <c r="AO4" s="140"/>
      <c r="AP4" s="140"/>
      <c r="AQ4" s="121"/>
      <c r="AR4" s="121"/>
      <c r="AS4" s="141"/>
      <c r="AT4" s="141"/>
      <c r="AU4" s="121"/>
      <c r="AV4" s="142"/>
      <c r="AW4" s="121"/>
      <c r="AX4" s="122"/>
      <c r="AY4" s="122"/>
      <c r="AZ4" s="122"/>
      <c r="BA4" s="122"/>
      <c r="BB4" s="121"/>
      <c r="BC4" s="141"/>
      <c r="BD4" s="141"/>
      <c r="BE4" s="122"/>
      <c r="BF4" s="122"/>
      <c r="BG4" s="122"/>
      <c r="BH4" s="122"/>
      <c r="BI4" s="122"/>
      <c r="BJ4" s="122"/>
      <c r="BK4" s="122"/>
      <c r="BL4" s="122"/>
    </row>
    <row r="5" spans="1:64" s="139" customFormat="1" ht="27" customHeight="1" thickBot="1">
      <c r="B5" s="483"/>
      <c r="C5" s="484"/>
      <c r="D5" s="217">
        <f>IFERROR((SUM(D10:D204)),"")</f>
        <v>0</v>
      </c>
      <c r="E5" s="217">
        <f>IFERROR(SUM(E10:E204),"")</f>
        <v>0</v>
      </c>
      <c r="F5" s="267" t="str">
        <f>IF(D5=0,"", E5/D5)</f>
        <v/>
      </c>
      <c r="G5" s="269"/>
      <c r="H5" s="268"/>
      <c r="I5" s="228"/>
      <c r="J5" s="233" t="str">
        <f>IF(ISBLANK(H5),"",H5*I5)</f>
        <v/>
      </c>
      <c r="K5" s="229"/>
      <c r="L5" s="219"/>
      <c r="M5" s="219"/>
      <c r="N5" s="218" t="str">
        <f>IF(ISBLANK(L5),"",M5-L5)</f>
        <v/>
      </c>
      <c r="O5" s="255" t="str">
        <f>IFERROR(N5*J5,"")</f>
        <v/>
      </c>
      <c r="P5" s="256" t="str">
        <f>IFERROR(K5*O5,"")</f>
        <v/>
      </c>
      <c r="Q5" s="234" t="str">
        <f>IFERROR(P5/E5,"")</f>
        <v/>
      </c>
      <c r="R5" s="233" t="str">
        <f>IFERROR((((SUMPRODUCT(R10:R204,E10:E204))/E5)),"")</f>
        <v/>
      </c>
      <c r="S5" s="233" t="str">
        <f>IFERROR(((SUMPRODUCT(S10:S204,E10:E204))/E5),"")</f>
        <v/>
      </c>
      <c r="T5" s="235" t="str">
        <f>IFERROR((S5-Q5),"")</f>
        <v/>
      </c>
      <c r="U5" s="227"/>
      <c r="V5" s="236" t="str">
        <f>IFERROR(((T5*E5)/(K5*N5)),"")</f>
        <v/>
      </c>
      <c r="W5" s="141"/>
      <c r="X5" s="141"/>
      <c r="Y5" s="485"/>
      <c r="Z5" s="485"/>
      <c r="AA5" s="485"/>
      <c r="AB5" s="485"/>
      <c r="AC5" s="485"/>
      <c r="AD5" s="485"/>
      <c r="AE5" s="485"/>
      <c r="AF5" s="485"/>
      <c r="AG5" s="485"/>
      <c r="AH5" s="485"/>
      <c r="AI5" s="485"/>
      <c r="AJ5" s="485"/>
      <c r="AK5" s="485"/>
      <c r="AL5" s="485"/>
      <c r="AM5" s="141"/>
      <c r="AN5" s="141"/>
      <c r="AO5" s="485"/>
      <c r="AP5" s="485"/>
      <c r="AQ5" s="485"/>
      <c r="AR5" s="485"/>
      <c r="AS5" s="485"/>
      <c r="AT5" s="485"/>
      <c r="AU5" s="485"/>
      <c r="AV5" s="485"/>
      <c r="AW5" s="485"/>
      <c r="AX5" s="485"/>
      <c r="AY5" s="485"/>
      <c r="AZ5" s="485"/>
      <c r="BA5" s="485"/>
      <c r="BB5" s="485"/>
      <c r="BC5" s="141"/>
      <c r="BD5" s="141"/>
      <c r="BE5" s="121"/>
      <c r="BF5" s="121"/>
      <c r="BG5" s="121"/>
      <c r="BH5" s="121"/>
      <c r="BI5" s="121"/>
      <c r="BJ5" s="121"/>
      <c r="BK5" s="121"/>
      <c r="BL5" s="121"/>
    </row>
    <row r="6" spans="1:64" s="205" customFormat="1" ht="27" customHeight="1" thickBot="1">
      <c r="B6" s="206"/>
      <c r="C6" s="206"/>
      <c r="D6" s="207"/>
      <c r="E6" s="207"/>
      <c r="F6" s="208"/>
      <c r="G6" s="208"/>
      <c r="H6" s="209"/>
      <c r="I6" s="209"/>
      <c r="J6" s="210"/>
      <c r="K6" s="210"/>
      <c r="L6" s="211"/>
      <c r="M6" s="211"/>
      <c r="N6" s="210"/>
      <c r="O6" s="212"/>
      <c r="P6" s="210"/>
      <c r="Q6" s="213"/>
      <c r="R6" s="213"/>
      <c r="S6" s="213"/>
      <c r="T6" s="213"/>
      <c r="U6" s="213"/>
      <c r="V6" s="214"/>
      <c r="W6" s="214"/>
      <c r="X6" s="214"/>
      <c r="Y6" s="215"/>
      <c r="Z6" s="215"/>
      <c r="AA6" s="215"/>
      <c r="AB6" s="215"/>
      <c r="AC6" s="215"/>
      <c r="AD6" s="215"/>
      <c r="AE6" s="215"/>
      <c r="AF6" s="215"/>
      <c r="AG6" s="215"/>
      <c r="AH6" s="215"/>
      <c r="AI6" s="215"/>
      <c r="AJ6" s="215"/>
      <c r="AK6" s="215"/>
      <c r="AL6" s="215"/>
      <c r="AM6" s="214"/>
      <c r="AN6" s="214"/>
      <c r="AO6" s="215"/>
      <c r="AP6" s="215"/>
      <c r="AQ6" s="215"/>
      <c r="AR6" s="215"/>
      <c r="AS6" s="215"/>
      <c r="AT6" s="215"/>
      <c r="AU6" s="215"/>
      <c r="AV6" s="215"/>
      <c r="AW6" s="215"/>
      <c r="AX6" s="215"/>
      <c r="AY6" s="215"/>
      <c r="AZ6" s="215"/>
      <c r="BA6" s="215"/>
      <c r="BB6" s="215"/>
      <c r="BC6" s="214"/>
      <c r="BD6" s="214"/>
      <c r="BE6" s="122"/>
      <c r="BF6" s="122"/>
      <c r="BG6" s="122"/>
      <c r="BH6" s="122"/>
      <c r="BI6" s="213"/>
      <c r="BJ6" s="213"/>
      <c r="BK6" s="213"/>
      <c r="BL6" s="213"/>
    </row>
    <row r="7" spans="1:64" s="580" customFormat="1" ht="27" customHeight="1" thickBot="1">
      <c r="B7" s="581"/>
      <c r="C7" s="581"/>
      <c r="D7" s="582"/>
      <c r="E7" s="582"/>
      <c r="F7" s="583"/>
      <c r="G7" s="583"/>
      <c r="H7" s="584" t="s">
        <v>127</v>
      </c>
      <c r="I7" s="585"/>
      <c r="J7" s="585"/>
      <c r="K7" s="585"/>
      <c r="L7" s="585"/>
      <c r="M7" s="585"/>
      <c r="N7" s="585"/>
      <c r="O7" s="585"/>
      <c r="P7" s="585"/>
      <c r="Q7" s="585"/>
      <c r="R7" s="585"/>
      <c r="S7" s="585"/>
      <c r="T7" s="585"/>
      <c r="U7" s="585"/>
      <c r="V7" s="585"/>
      <c r="W7" s="586"/>
      <c r="X7" s="586"/>
      <c r="Y7" s="587" t="s">
        <v>126</v>
      </c>
      <c r="Z7" s="588"/>
      <c r="AA7" s="588"/>
      <c r="AB7" s="588"/>
      <c r="AC7" s="588"/>
      <c r="AD7" s="588"/>
      <c r="AE7" s="588"/>
      <c r="AF7" s="588"/>
      <c r="AG7" s="588"/>
      <c r="AH7" s="588"/>
      <c r="AI7" s="588"/>
      <c r="AJ7" s="588"/>
      <c r="AK7" s="588"/>
      <c r="AL7" s="588"/>
      <c r="AM7" s="588"/>
      <c r="AN7" s="589"/>
      <c r="AO7" s="590" t="s">
        <v>129</v>
      </c>
      <c r="AP7" s="591"/>
      <c r="AQ7" s="591"/>
      <c r="AR7" s="591"/>
      <c r="AS7" s="591"/>
      <c r="AT7" s="591"/>
      <c r="AU7" s="591"/>
      <c r="AV7" s="591"/>
      <c r="AW7" s="591"/>
      <c r="AX7" s="591"/>
      <c r="AY7" s="591"/>
      <c r="AZ7" s="591"/>
      <c r="BA7" s="591"/>
      <c r="BB7" s="591"/>
      <c r="BC7" s="591"/>
      <c r="BD7" s="591"/>
      <c r="BE7" s="592" t="s">
        <v>51</v>
      </c>
      <c r="BF7" s="593"/>
      <c r="BG7" s="593"/>
      <c r="BH7" s="594"/>
      <c r="BI7" s="595"/>
      <c r="BJ7" s="595"/>
      <c r="BK7" s="595"/>
      <c r="BL7" s="595"/>
    </row>
    <row r="8" spans="1:64" ht="120.75" customHeight="1" thickBot="1">
      <c r="A8" s="120"/>
      <c r="B8" s="570" t="str">
        <f>'Enter Head to Work Out AE'!B4</f>
        <v>Lease Name</v>
      </c>
      <c r="C8" s="552" t="s">
        <v>74</v>
      </c>
      <c r="D8" s="552" t="s">
        <v>49</v>
      </c>
      <c r="E8" s="552" t="s">
        <v>7</v>
      </c>
      <c r="F8" s="559" t="s">
        <v>8</v>
      </c>
      <c r="G8" s="571" t="s">
        <v>72</v>
      </c>
      <c r="H8" s="572" t="s">
        <v>174</v>
      </c>
      <c r="I8" s="542" t="s">
        <v>173</v>
      </c>
      <c r="J8" s="568" t="s">
        <v>54</v>
      </c>
      <c r="K8" s="542" t="s">
        <v>1</v>
      </c>
      <c r="L8" s="560" t="s">
        <v>21</v>
      </c>
      <c r="M8" s="560" t="s">
        <v>22</v>
      </c>
      <c r="N8" s="552" t="s">
        <v>16</v>
      </c>
      <c r="O8" s="567" t="s">
        <v>40</v>
      </c>
      <c r="P8" s="568" t="s">
        <v>0</v>
      </c>
      <c r="Q8" s="552" t="s">
        <v>135</v>
      </c>
      <c r="R8" s="573" t="s">
        <v>147</v>
      </c>
      <c r="S8" s="549" t="s">
        <v>73</v>
      </c>
      <c r="T8" s="549" t="s">
        <v>133</v>
      </c>
      <c r="U8" s="574" t="s">
        <v>96</v>
      </c>
      <c r="V8" s="549" t="s">
        <v>96</v>
      </c>
      <c r="W8" s="549" t="s">
        <v>168</v>
      </c>
      <c r="X8" s="549" t="s">
        <v>167</v>
      </c>
      <c r="Y8" s="541" t="s">
        <v>174</v>
      </c>
      <c r="Z8" s="542" t="s">
        <v>173</v>
      </c>
      <c r="AA8" s="568" t="s">
        <v>54</v>
      </c>
      <c r="AB8" s="573" t="s">
        <v>1</v>
      </c>
      <c r="AC8" s="560" t="s">
        <v>21</v>
      </c>
      <c r="AD8" s="560" t="s">
        <v>22</v>
      </c>
      <c r="AE8" s="552" t="s">
        <v>16</v>
      </c>
      <c r="AF8" s="575" t="s">
        <v>40</v>
      </c>
      <c r="AG8" s="576" t="s">
        <v>0</v>
      </c>
      <c r="AH8" s="552" t="s">
        <v>135</v>
      </c>
      <c r="AI8" s="577" t="s">
        <v>136</v>
      </c>
      <c r="AJ8" s="549" t="s">
        <v>133</v>
      </c>
      <c r="AK8" s="574" t="s">
        <v>96</v>
      </c>
      <c r="AL8" s="549" t="s">
        <v>96</v>
      </c>
      <c r="AM8" s="552" t="s">
        <v>168</v>
      </c>
      <c r="AN8" s="549" t="s">
        <v>167</v>
      </c>
      <c r="AO8" s="541" t="s">
        <v>174</v>
      </c>
      <c r="AP8" s="542" t="s">
        <v>173</v>
      </c>
      <c r="AQ8" s="568" t="s">
        <v>54</v>
      </c>
      <c r="AR8" s="573" t="s">
        <v>1</v>
      </c>
      <c r="AS8" s="560" t="s">
        <v>21</v>
      </c>
      <c r="AT8" s="560" t="s">
        <v>22</v>
      </c>
      <c r="AU8" s="552" t="s">
        <v>16</v>
      </c>
      <c r="AV8" s="575" t="s">
        <v>40</v>
      </c>
      <c r="AW8" s="576" t="s">
        <v>0</v>
      </c>
      <c r="AX8" s="552" t="s">
        <v>135</v>
      </c>
      <c r="AY8" s="577" t="s">
        <v>136</v>
      </c>
      <c r="AZ8" s="549" t="s">
        <v>133</v>
      </c>
      <c r="BA8" s="574" t="s">
        <v>96</v>
      </c>
      <c r="BB8" s="549" t="s">
        <v>96</v>
      </c>
      <c r="BC8" s="552" t="s">
        <v>168</v>
      </c>
      <c r="BD8" s="563" t="s">
        <v>167</v>
      </c>
      <c r="BE8" s="578" t="s">
        <v>134</v>
      </c>
      <c r="BF8" s="552" t="s">
        <v>51</v>
      </c>
      <c r="BG8" s="552" t="s">
        <v>165</v>
      </c>
      <c r="BH8" s="579" t="s">
        <v>107</v>
      </c>
      <c r="BI8" s="120"/>
      <c r="BK8" s="100"/>
      <c r="BL8" s="100"/>
    </row>
    <row r="9" spans="1:64" ht="44" thickBot="1">
      <c r="A9" s="120"/>
      <c r="B9" s="220"/>
      <c r="C9" s="89"/>
      <c r="D9" s="90" t="s">
        <v>148</v>
      </c>
      <c r="E9" s="90" t="s">
        <v>148</v>
      </c>
      <c r="F9" s="91"/>
      <c r="G9" s="146" t="s">
        <v>52</v>
      </c>
      <c r="H9" s="412">
        <f>SUM(H10:H204)</f>
        <v>0</v>
      </c>
      <c r="I9" s="216"/>
      <c r="J9" s="403">
        <f>SUM(J10:J204)</f>
        <v>0</v>
      </c>
      <c r="K9" s="275"/>
      <c r="L9" s="276"/>
      <c r="M9" s="276"/>
      <c r="N9" s="148"/>
      <c r="O9" s="90" t="s">
        <v>148</v>
      </c>
      <c r="P9" s="90" t="s">
        <v>148</v>
      </c>
      <c r="Q9" s="90" t="s">
        <v>148</v>
      </c>
      <c r="R9" s="150" t="s">
        <v>176</v>
      </c>
      <c r="S9" s="146" t="s">
        <v>148</v>
      </c>
      <c r="T9" s="151" t="s">
        <v>111</v>
      </c>
      <c r="U9" s="386"/>
      <c r="V9" s="282"/>
      <c r="W9" s="386"/>
      <c r="X9" s="387">
        <f ca="1">TODAY()</f>
        <v>44918</v>
      </c>
      <c r="Y9" s="340">
        <f>SUM(Y10:Y204)</f>
        <v>0</v>
      </c>
      <c r="Z9" s="146"/>
      <c r="AA9" s="403">
        <f>SUM(AA10:AA204)</f>
        <v>0</v>
      </c>
      <c r="AB9" s="275">
        <f>K9</f>
        <v>0</v>
      </c>
      <c r="AC9" s="276"/>
      <c r="AD9" s="276"/>
      <c r="AE9" s="148"/>
      <c r="AF9" s="90" t="s">
        <v>148</v>
      </c>
      <c r="AG9" s="90" t="s">
        <v>148</v>
      </c>
      <c r="AH9" s="146" t="s">
        <v>148</v>
      </c>
      <c r="AI9" s="146" t="s">
        <v>148</v>
      </c>
      <c r="AJ9" s="151" t="s">
        <v>111</v>
      </c>
      <c r="AK9" s="146"/>
      <c r="AL9" s="392" t="str">
        <f>IF(ISBLANK(V9),"",V9)</f>
        <v/>
      </c>
      <c r="AM9" s="393"/>
      <c r="AN9" s="387">
        <f ca="1">TODAY()</f>
        <v>44918</v>
      </c>
      <c r="AO9" s="340">
        <f>SUM(AO10:AO204)</f>
        <v>0</v>
      </c>
      <c r="AP9" s="146"/>
      <c r="AQ9" s="403">
        <f>SUM(AQ10:AQ204)</f>
        <v>0</v>
      </c>
      <c r="AR9" s="275">
        <f>AB9</f>
        <v>0</v>
      </c>
      <c r="AS9" s="147"/>
      <c r="AT9" s="147"/>
      <c r="AU9" s="148"/>
      <c r="AV9" s="149"/>
      <c r="AW9" s="148"/>
      <c r="AX9" s="146" t="s">
        <v>148</v>
      </c>
      <c r="AY9" s="146" t="s">
        <v>148</v>
      </c>
      <c r="AZ9" s="151" t="s">
        <v>111</v>
      </c>
      <c r="BA9" s="146"/>
      <c r="BB9" s="396" t="str">
        <f>IF(ISBLANK(V9),"",V9)</f>
        <v/>
      </c>
      <c r="BC9" s="393"/>
      <c r="BD9" s="391">
        <f ca="1">TODAY()</f>
        <v>44918</v>
      </c>
      <c r="BE9" s="536" t="s">
        <v>176</v>
      </c>
      <c r="BF9" s="287" t="s">
        <v>52</v>
      </c>
      <c r="BG9" s="287"/>
      <c r="BH9" s="288"/>
    </row>
    <row r="10" spans="1:64" ht="22.5" customHeight="1">
      <c r="A10" s="120"/>
      <c r="B10" s="221" t="str">
        <f>IF(ISBLANK('Baseline Paddock Data'!B10),"",'Baseline Paddock Data'!B10)</f>
        <v/>
      </c>
      <c r="C10" s="83" t="str">
        <f>IF(ISBLANK('Baseline Paddock Data'!C10),"",'Baseline Paddock Data'!C10)</f>
        <v/>
      </c>
      <c r="D10" s="326">
        <f>IF(ISBLANK(C10),"",(IF(ISBLANK('Baseline Paddock Data'!D10),'Baseline Paddock Data'!F10,'Baseline Paddock Data'!D10/2.471)))</f>
        <v>0</v>
      </c>
      <c r="E10" s="326">
        <f>IF(ISBLANK(C10),"",(IF(ISBLANK('Baseline Paddock Data'!E10),'Baseline Paddock Data'!G10,'Baseline Paddock Data'!E10/2.471)))</f>
        <v>0</v>
      </c>
      <c r="F10" s="230" t="str">
        <f>IF(ISBLANK('Baseline Paddock Data'!H10),"",'Baseline Paddock Data'!H10)</f>
        <v/>
      </c>
      <c r="G10" s="270"/>
      <c r="H10" s="339"/>
      <c r="I10" s="272"/>
      <c r="J10" s="92">
        <f>IF(ISBLANK(H10), 'Enter Head to Work Out AE'!D8, (H10*I10))</f>
        <v>0</v>
      </c>
      <c r="K10" s="277" t="str">
        <f>IF($K$9&gt;0,$K$9,"")</f>
        <v/>
      </c>
      <c r="L10" s="278"/>
      <c r="M10" s="278"/>
      <c r="N10" s="93" t="str">
        <f>IF(M10-L10&gt;0,M10-L10,"")</f>
        <v/>
      </c>
      <c r="O10" s="94" t="str">
        <f>IFERROR(N10*J10,"")</f>
        <v/>
      </c>
      <c r="P10" s="95" t="str">
        <f>IFERROR(K10*O10,"")</f>
        <v/>
      </c>
      <c r="Q10" s="315" t="str">
        <f t="shared" ref="Q10" si="0">IFERROR(P10/E10,"")</f>
        <v/>
      </c>
      <c r="R10" s="317"/>
      <c r="S10" s="330" t="str" cm="1">
        <f t="array" ref="S10">IF(G10=0,"",_xlfn.IFS(G10="No grazing value - 0",R10*0,G10="Low - 10%",R10*0.1,G10="Moderate - 20%",R10*0.2,G10="High - 30%",R10*0.3,G10="Introduced pastures/Intensive - 45%", R10*0.45, G10="STACK method",R10*1))</f>
        <v/>
      </c>
      <c r="T10" s="319" t="str">
        <f t="shared" ref="T10:T74" si="1">IFERROR((S10-Q10),"")</f>
        <v/>
      </c>
      <c r="U10" s="97" t="str">
        <f>IF(T10&lt;0,L10+(((S10*$E10)/P10)*(M10-L10)),"")</f>
        <v/>
      </c>
      <c r="V10" s="97" t="str">
        <f>IF(U10&gt;$V$9, "",U10)</f>
        <v/>
      </c>
      <c r="W10" s="389" t="str">
        <f>IFERROR(IF($J10=0,"",(IF(((($S10*$E10)/($J10*$K10))&gt;180),"&gt;180",(($S10*$E10)/($J10*$K10))))),"")</f>
        <v/>
      </c>
      <c r="X10" s="388" t="str">
        <f ca="1">IFERROR(((($S10*$E10)-(($X$9-$L10)*($J10*$K10)))/($J10*$K10)),"")</f>
        <v/>
      </c>
      <c r="Y10" s="283"/>
      <c r="Z10" s="284"/>
      <c r="AA10" s="92">
        <f>IF(ISBLANK(Y10), 'Enter Head to Work Out AE'!$D8, (Y10*Z10))</f>
        <v>0</v>
      </c>
      <c r="AB10" s="277" t="str">
        <f>IF($AB$9&gt;0,$AB$9,"")</f>
        <v/>
      </c>
      <c r="AC10" s="278"/>
      <c r="AD10" s="278"/>
      <c r="AE10" s="93" t="str">
        <f t="shared" ref="AE10" si="2">IF(AD10-AC10&gt;0,AD10-AC10,"")</f>
        <v/>
      </c>
      <c r="AF10" s="94" t="str">
        <f>IFERROR(AE10*AA10,"")</f>
        <v/>
      </c>
      <c r="AG10" s="95" t="str">
        <f>IFERROR(AB10*AF10,"")</f>
        <v/>
      </c>
      <c r="AH10" s="315" t="str">
        <f>IFERROR(AG10/$E10,"")</f>
        <v/>
      </c>
      <c r="AI10" s="328" t="str">
        <f t="shared" ref="AI10" si="3">IFERROR(S10-Q10, "")</f>
        <v/>
      </c>
      <c r="AJ10" s="319" t="str">
        <f t="shared" ref="AJ10" si="4">IFERROR((AI10-AH10),"")</f>
        <v/>
      </c>
      <c r="AK10" s="97" t="str">
        <f>IF(AJ10&lt;0,AC10+(((AI10*$E10)/AG10)*(AD10-AC10)),"")</f>
        <v/>
      </c>
      <c r="AL10" s="97" t="str">
        <f t="shared" ref="AL10:AL41" si="5">IF(AK10&gt;$AL$9, "",AK10)</f>
        <v/>
      </c>
      <c r="AM10" s="394" t="str">
        <f>IFERROR(IF($AA10=0,"",(IF(((($AI10*$E10)/($AA10*$AB10))&gt;180),"&gt;180",(($AI10*$E10)/($AA10*$AB10))))),"")</f>
        <v/>
      </c>
      <c r="AN10" s="388" t="str">
        <f ca="1">IFERROR(((($AI10*$E10)-(($AN$9-$AC10)*($AA10*$AB10)))/($AA10*$AB10)),"")</f>
        <v/>
      </c>
      <c r="AO10" s="413"/>
      <c r="AP10" s="284"/>
      <c r="AQ10" s="92">
        <f>IF(ISBLANK(AO10), 'Enter Head to Work Out AE'!$D8, (AO10*AP10))</f>
        <v>0</v>
      </c>
      <c r="AR10" s="277" t="str">
        <f>IF($AR$9&gt;0,$AR$9,"")</f>
        <v/>
      </c>
      <c r="AS10" s="278"/>
      <c r="AT10" s="278"/>
      <c r="AU10" s="93" t="str">
        <f>IF(AT10-AS10&gt;0,AT10-AS10,"")</f>
        <v/>
      </c>
      <c r="AV10" s="94" t="str">
        <f>IFERROR(AU10*AQ10,"")</f>
        <v/>
      </c>
      <c r="AW10" s="95" t="str">
        <f>IFERROR(AR10*AV10,"")</f>
        <v/>
      </c>
      <c r="AX10" s="315" t="str">
        <f>IFERROR(AW10/$E10,"")</f>
        <v/>
      </c>
      <c r="AY10" s="328" t="str">
        <f t="shared" ref="AY10:AY41" si="6">IFERROR(AI10-AH10, "")</f>
        <v/>
      </c>
      <c r="AZ10" s="319" t="str">
        <f>IFERROR((AY10-AX10),"")</f>
        <v/>
      </c>
      <c r="BA10" s="97" t="str">
        <f>IF(AZ10&lt;0,AS10+(((AY10*$E10)/AW10)*(AT10-AS10)),"")</f>
        <v/>
      </c>
      <c r="BB10" s="97" t="str">
        <f>IF(BA10&gt;$BB$9, "",BA10)</f>
        <v/>
      </c>
      <c r="BC10" s="394" t="str">
        <f>IFERROR(IF($AQ10=0,"",(IF(((($AY10*$E10)/($AQ10*$AR10))&gt;180),"&gt;180",(($AY10*$E10)/($AQ10*$AR10))))),"")</f>
        <v/>
      </c>
      <c r="BD10" s="388" t="str">
        <f ca="1">IFERROR(((($AY10*$E10)-(($BD$9-$AS10)*($AQ10*$AR10)))/($AQ10*$AR10)),"")</f>
        <v/>
      </c>
      <c r="BE10" s="271"/>
      <c r="BF10" s="289"/>
      <c r="BG10" s="345"/>
      <c r="BH10" s="290"/>
    </row>
    <row r="11" spans="1:64" ht="22.5" customHeight="1">
      <c r="A11" s="120"/>
      <c r="B11" s="221" t="str">
        <f>IF(ISBLANK('Baseline Paddock Data'!B11),"",'Baseline Paddock Data'!B11)</f>
        <v/>
      </c>
      <c r="C11" s="83" t="str">
        <f>IF(ISBLANK('Baseline Paddock Data'!C11),"",'Baseline Paddock Data'!C11)</f>
        <v/>
      </c>
      <c r="D11" s="326">
        <f>IF(ISBLANK(C11),"",(IF(ISBLANK('Baseline Paddock Data'!D11),'Baseline Paddock Data'!F11,'Baseline Paddock Data'!D11/2.471)))</f>
        <v>0</v>
      </c>
      <c r="E11" s="326">
        <f>IF(ISBLANK(C11),"",(IF(ISBLANK('Baseline Paddock Data'!E11),'Baseline Paddock Data'!G11,'Baseline Paddock Data'!E11/2.471)))</f>
        <v>0</v>
      </c>
      <c r="F11" s="230" t="str">
        <f>IF(ISBLANK('Baseline Paddock Data'!H11),"",'Baseline Paddock Data'!H11)</f>
        <v/>
      </c>
      <c r="G11" s="270"/>
      <c r="H11" s="271"/>
      <c r="I11" s="272"/>
      <c r="J11" s="92">
        <f>IF(ISBLANK(H11), 'Enter Head to Work Out AE'!D9, (H11*I11))</f>
        <v>0</v>
      </c>
      <c r="K11" s="277" t="str">
        <f t="shared" ref="K11:K74" si="7">IF($K$9&gt;0,$K$9,"")</f>
        <v/>
      </c>
      <c r="L11" s="278"/>
      <c r="M11" s="278"/>
      <c r="N11" s="93" t="str">
        <f t="shared" ref="N11:N74" si="8">IF(M11-L11&gt;0,M11-L11,"")</f>
        <v/>
      </c>
      <c r="O11" s="94" t="str">
        <f t="shared" ref="O11:O74" si="9">IFERROR(N11*J11,"")</f>
        <v/>
      </c>
      <c r="P11" s="95" t="str">
        <f t="shared" ref="P11:P74" si="10">IFERROR(K11*O11,"")</f>
        <v/>
      </c>
      <c r="Q11" s="315" t="str">
        <f t="shared" ref="Q11:Q74" si="11">IFERROR(P11/E11,"")</f>
        <v/>
      </c>
      <c r="R11" s="317"/>
      <c r="S11" s="330" t="str" cm="1">
        <f t="array" ref="S11">IF(G11=0,"",_xlfn.IFS(G11="No grazing value - 0",R11*0,G11="Low - 10%",R11*0.1,G11="Moderate - 20%",R11*0.2,G11="High - 30%",R11*0.3,G11="Introduced pastures/Intensive - 45%", R11*0.45, G11="STACK method",R11*1))</f>
        <v/>
      </c>
      <c r="T11" s="319" t="str">
        <f t="shared" si="1"/>
        <v/>
      </c>
      <c r="U11" s="97" t="str">
        <f t="shared" ref="U11:U74" si="12">IF(T11&lt;0,L11+(((S11*$E11)/P11)*(M11-L11)),"")</f>
        <v/>
      </c>
      <c r="V11" s="97" t="str">
        <f t="shared" ref="V11:V74" si="13">IF(U11&gt;$V$9, "",U11)</f>
        <v/>
      </c>
      <c r="W11" s="389" t="str">
        <f t="shared" ref="W11:W74" si="14">IFERROR(IF($J11=0,"",(IF(((($S11*$E11)/($J11*$K11))&gt;180),"&gt;180",(($S11*$E11)/($J11*$K11))))),"")</f>
        <v/>
      </c>
      <c r="X11" s="388" t="str">
        <f t="shared" ref="X11:X74" ca="1" si="15">IFERROR(((($S11*$E11)-(($X$9-$L11)*($J11*$K11)))/($J11*$K11)),"")</f>
        <v/>
      </c>
      <c r="Y11" s="283"/>
      <c r="Z11" s="284"/>
      <c r="AA11" s="92">
        <f>IF(ISBLANK(Y11), 'Enter Head to Work Out AE'!$D9, (Y11*Z11))</f>
        <v>0</v>
      </c>
      <c r="AB11" s="277" t="str">
        <f t="shared" ref="AB11:AB74" si="16">IF($AB$9&gt;0,$AB$9,"")</f>
        <v/>
      </c>
      <c r="AC11" s="278"/>
      <c r="AD11" s="278"/>
      <c r="AE11" s="93" t="str">
        <f t="shared" ref="AE11:AE74" si="17">IF(AD11-AC11&gt;0,AD11-AC11,"")</f>
        <v/>
      </c>
      <c r="AF11" s="94" t="str">
        <f t="shared" ref="AF11:AF74" si="18">IFERROR(AE11*AA11,"")</f>
        <v/>
      </c>
      <c r="AG11" s="95" t="str">
        <f t="shared" ref="AG11:AG74" si="19">IFERROR(AB11*AF11,"")</f>
        <v/>
      </c>
      <c r="AH11" s="315" t="str">
        <f t="shared" ref="AH11:AH74" si="20">IFERROR(AG11/$E11,"")</f>
        <v/>
      </c>
      <c r="AI11" s="328" t="str">
        <f t="shared" ref="AI11:AI74" si="21">IFERROR(S11-Q11, "")</f>
        <v/>
      </c>
      <c r="AJ11" s="319" t="str">
        <f t="shared" ref="AJ11:AJ74" si="22">IFERROR((AI11-AH11),"")</f>
        <v/>
      </c>
      <c r="AK11" s="97" t="str">
        <f t="shared" ref="AK11:AK74" si="23">IF(AJ11&lt;0,AC11+(((AI11*$E11)/AG11)*(AD11-AC11)),"")</f>
        <v/>
      </c>
      <c r="AL11" s="97" t="str">
        <f t="shared" si="5"/>
        <v/>
      </c>
      <c r="AM11" s="394" t="str">
        <f t="shared" ref="AM11:AM74" si="24">IFERROR(IF($AA11=0,"",(IF(((($AI11*$E11)/($AA11*$AB11))&gt;180),"&gt;180",(($AI11*$E11)/($AA11*$AB11))))),"")</f>
        <v/>
      </c>
      <c r="AN11" s="388" t="str">
        <f t="shared" ref="AN11:AN74" ca="1" si="25">IFERROR(((($AI11*$E11)-(($AN$9-$AC11)*($AA11*$AB11)))/($AA11*$AB11)),"")</f>
        <v/>
      </c>
      <c r="AO11" s="271"/>
      <c r="AP11" s="284"/>
      <c r="AQ11" s="92">
        <f>IF(ISBLANK(AO11), 'Enter Head to Work Out AE'!$D9, (AO11*AP11))</f>
        <v>0</v>
      </c>
      <c r="AR11" s="277" t="str">
        <f t="shared" ref="AR11:AR74" si="26">IF($AR$9&gt;0,$AR$9,"")</f>
        <v/>
      </c>
      <c r="AS11" s="278"/>
      <c r="AT11" s="278"/>
      <c r="AU11" s="93" t="str">
        <f t="shared" ref="AU11:AU74" si="27">IF(AT11-AS11&gt;0,AT11-AS11,"")</f>
        <v/>
      </c>
      <c r="AV11" s="94" t="str">
        <f t="shared" ref="AV11:AV74" si="28">IFERROR(AU11*AQ11,"")</f>
        <v/>
      </c>
      <c r="AW11" s="95" t="str">
        <f t="shared" ref="AW11:AW74" si="29">IFERROR(AR11*AV11,"")</f>
        <v/>
      </c>
      <c r="AX11" s="315" t="str">
        <f t="shared" ref="AX11:AX74" si="30">IFERROR(AW11/$E11,"")</f>
        <v/>
      </c>
      <c r="AY11" s="328" t="str">
        <f t="shared" si="6"/>
        <v/>
      </c>
      <c r="AZ11" s="319" t="str">
        <f t="shared" ref="AZ11:AZ74" si="31">IFERROR((AY11-AX11),"")</f>
        <v/>
      </c>
      <c r="BA11" s="97" t="str">
        <f t="shared" ref="BA11:BA74" si="32">IF(AZ11&lt;0,AS11+(((AY11*$E11)/AW11)*(AT11-AS11)),"")</f>
        <v/>
      </c>
      <c r="BB11" s="97" t="str">
        <f t="shared" ref="BB11:BB74" si="33">IF(BA11&gt;$BB$9, "",BA11)</f>
        <v/>
      </c>
      <c r="BC11" s="394" t="str">
        <f t="shared" ref="BC11:BC74" si="34">IFERROR(IF($AQ11=0,"",(IF(((($AY11*$E11)/($AQ11*$AR11))&gt;180),"&gt;180",(($AY11*$E11)/($AQ11*$AR11))))),"")</f>
        <v/>
      </c>
      <c r="BD11" s="388" t="str">
        <f t="shared" ref="BD11:BD74" ca="1" si="35">IFERROR(((($AY11*$E11)-(($BD$9-$AS11)*($AQ11*$AR11)))/($AQ11*$AR11)),"")</f>
        <v/>
      </c>
      <c r="BE11" s="271"/>
      <c r="BF11" s="289"/>
      <c r="BG11" s="345"/>
      <c r="BH11" s="290"/>
    </row>
    <row r="12" spans="1:64" ht="22.5" customHeight="1">
      <c r="A12" s="120"/>
      <c r="B12" s="221" t="str">
        <f>IF(ISBLANK('Baseline Paddock Data'!B12),"",'Baseline Paddock Data'!B12)</f>
        <v/>
      </c>
      <c r="C12" s="83" t="str">
        <f>IF(ISBLANK('Baseline Paddock Data'!C12),"",'Baseline Paddock Data'!C12)</f>
        <v/>
      </c>
      <c r="D12" s="326">
        <f>IF(ISBLANK(C12),"",(IF(ISBLANK('Baseline Paddock Data'!D12),'Baseline Paddock Data'!F12,'Baseline Paddock Data'!D12/2.471)))</f>
        <v>0</v>
      </c>
      <c r="E12" s="326">
        <f>IF(ISBLANK(C12),"",(IF(ISBLANK('Baseline Paddock Data'!E12),'Baseline Paddock Data'!G12,'Baseline Paddock Data'!E12/2.471)))</f>
        <v>0</v>
      </c>
      <c r="F12" s="230" t="str">
        <f>IF(ISBLANK('Baseline Paddock Data'!H12),"",'Baseline Paddock Data'!H12)</f>
        <v/>
      </c>
      <c r="G12" s="270"/>
      <c r="H12" s="271"/>
      <c r="I12" s="272"/>
      <c r="J12" s="92">
        <f>IF(ISBLANK(H12), 'Enter Head to Work Out AE'!D10, (H12*I12))</f>
        <v>0</v>
      </c>
      <c r="K12" s="277" t="str">
        <f t="shared" si="7"/>
        <v/>
      </c>
      <c r="L12" s="278"/>
      <c r="M12" s="278"/>
      <c r="N12" s="93" t="str">
        <f t="shared" si="8"/>
        <v/>
      </c>
      <c r="O12" s="94" t="str">
        <f t="shared" si="9"/>
        <v/>
      </c>
      <c r="P12" s="95" t="str">
        <f t="shared" si="10"/>
        <v/>
      </c>
      <c r="Q12" s="315" t="str">
        <f t="shared" si="11"/>
        <v/>
      </c>
      <c r="R12" s="317"/>
      <c r="S12" s="330" t="str" cm="1">
        <f t="array" ref="S12">IF(G12=0,"",_xlfn.IFS(G12="No grazing value - 0",R12*0,G12="Low - 10%",R12*0.1,G12="Moderate - 20%",R12*0.2,G12="High - 30%",R12*0.3,G12="Introduced pastures/Intensive - 45%", R12*0.45, G12="STACK method",R12*1))</f>
        <v/>
      </c>
      <c r="T12" s="319" t="str">
        <f t="shared" si="1"/>
        <v/>
      </c>
      <c r="U12" s="97" t="str">
        <f t="shared" si="12"/>
        <v/>
      </c>
      <c r="V12" s="97" t="str">
        <f t="shared" si="13"/>
        <v/>
      </c>
      <c r="W12" s="389" t="str">
        <f t="shared" si="14"/>
        <v/>
      </c>
      <c r="X12" s="388" t="str">
        <f t="shared" ca="1" si="15"/>
        <v/>
      </c>
      <c r="Y12" s="283"/>
      <c r="Z12" s="284"/>
      <c r="AA12" s="92">
        <f>IF(ISBLANK(Y12), 'Enter Head to Work Out AE'!$D10, (Y12*Z12))</f>
        <v>0</v>
      </c>
      <c r="AB12" s="277" t="str">
        <f t="shared" si="16"/>
        <v/>
      </c>
      <c r="AC12" s="278"/>
      <c r="AD12" s="278"/>
      <c r="AE12" s="93" t="str">
        <f t="shared" si="17"/>
        <v/>
      </c>
      <c r="AF12" s="94" t="str">
        <f t="shared" si="18"/>
        <v/>
      </c>
      <c r="AG12" s="95" t="str">
        <f t="shared" si="19"/>
        <v/>
      </c>
      <c r="AH12" s="315" t="str">
        <f t="shared" si="20"/>
        <v/>
      </c>
      <c r="AI12" s="328" t="str">
        <f t="shared" si="21"/>
        <v/>
      </c>
      <c r="AJ12" s="319" t="str">
        <f t="shared" si="22"/>
        <v/>
      </c>
      <c r="AK12" s="97" t="str">
        <f t="shared" si="23"/>
        <v/>
      </c>
      <c r="AL12" s="97" t="str">
        <f t="shared" si="5"/>
        <v/>
      </c>
      <c r="AM12" s="394" t="str">
        <f t="shared" si="24"/>
        <v/>
      </c>
      <c r="AN12" s="388" t="str">
        <f t="shared" ca="1" si="25"/>
        <v/>
      </c>
      <c r="AO12" s="271"/>
      <c r="AP12" s="284"/>
      <c r="AQ12" s="92">
        <f>IF(ISBLANK(AO12), 'Enter Head to Work Out AE'!$D10, (AO12*AP12))</f>
        <v>0</v>
      </c>
      <c r="AR12" s="277" t="str">
        <f t="shared" si="26"/>
        <v/>
      </c>
      <c r="AS12" s="278"/>
      <c r="AT12" s="278"/>
      <c r="AU12" s="93" t="str">
        <f t="shared" si="27"/>
        <v/>
      </c>
      <c r="AV12" s="94" t="str">
        <f t="shared" si="28"/>
        <v/>
      </c>
      <c r="AW12" s="95" t="str">
        <f t="shared" si="29"/>
        <v/>
      </c>
      <c r="AX12" s="315" t="str">
        <f t="shared" si="30"/>
        <v/>
      </c>
      <c r="AY12" s="328" t="str">
        <f t="shared" si="6"/>
        <v/>
      </c>
      <c r="AZ12" s="319" t="str">
        <f t="shared" si="31"/>
        <v/>
      </c>
      <c r="BA12" s="97" t="str">
        <f t="shared" si="32"/>
        <v/>
      </c>
      <c r="BB12" s="97" t="str">
        <f t="shared" si="33"/>
        <v/>
      </c>
      <c r="BC12" s="394" t="str">
        <f t="shared" si="34"/>
        <v/>
      </c>
      <c r="BD12" s="388" t="str">
        <f t="shared" ca="1" si="35"/>
        <v/>
      </c>
      <c r="BE12" s="271"/>
      <c r="BF12" s="289"/>
      <c r="BG12" s="345"/>
      <c r="BH12" s="290"/>
    </row>
    <row r="13" spans="1:64" ht="22.5" customHeight="1">
      <c r="A13" s="120"/>
      <c r="B13" s="221" t="str">
        <f>IF(ISBLANK('Baseline Paddock Data'!B13),"",'Baseline Paddock Data'!B13)</f>
        <v/>
      </c>
      <c r="C13" s="83" t="str">
        <f>IF(ISBLANK('Baseline Paddock Data'!C13),"",'Baseline Paddock Data'!C13)</f>
        <v/>
      </c>
      <c r="D13" s="326">
        <f>IF(ISBLANK(C13),"",(IF(ISBLANK('Baseline Paddock Data'!D13),'Baseline Paddock Data'!F13,'Baseline Paddock Data'!D13/2.471)))</f>
        <v>0</v>
      </c>
      <c r="E13" s="326">
        <f>IF(ISBLANK(C13),"",(IF(ISBLANK('Baseline Paddock Data'!E13),'Baseline Paddock Data'!G13,'Baseline Paddock Data'!E13/2.471)))</f>
        <v>0</v>
      </c>
      <c r="F13" s="230" t="str">
        <f>IF(ISBLANK('Baseline Paddock Data'!H13),"",'Baseline Paddock Data'!H13)</f>
        <v/>
      </c>
      <c r="G13" s="270"/>
      <c r="H13" s="271"/>
      <c r="I13" s="272"/>
      <c r="J13" s="92">
        <f>IF(ISBLANK(H13), 'Enter Head to Work Out AE'!D11, (H13*I13))</f>
        <v>0</v>
      </c>
      <c r="K13" s="277" t="str">
        <f t="shared" si="7"/>
        <v/>
      </c>
      <c r="L13" s="278"/>
      <c r="M13" s="278"/>
      <c r="N13" s="93" t="str">
        <f t="shared" si="8"/>
        <v/>
      </c>
      <c r="O13" s="94" t="str">
        <f t="shared" si="9"/>
        <v/>
      </c>
      <c r="P13" s="95" t="str">
        <f t="shared" si="10"/>
        <v/>
      </c>
      <c r="Q13" s="315" t="str">
        <f t="shared" si="11"/>
        <v/>
      </c>
      <c r="R13" s="317"/>
      <c r="S13" s="330" t="str" cm="1">
        <f t="array" ref="S13">IF(G13=0,"",_xlfn.IFS(G13="No grazing value - 0",R13*0,G13="Low - 10%",R13*0.1,G13="Moderate - 20%",R13*0.2,G13="High - 30%",R13*0.3,G13="Introduced pastures/Intensive - 45%", R13*0.45, G13="STACK method",R13*1))</f>
        <v/>
      </c>
      <c r="T13" s="319" t="str">
        <f t="shared" si="1"/>
        <v/>
      </c>
      <c r="U13" s="97" t="str">
        <f t="shared" si="12"/>
        <v/>
      </c>
      <c r="V13" s="97" t="str">
        <f t="shared" si="13"/>
        <v/>
      </c>
      <c r="W13" s="389" t="str">
        <f t="shared" si="14"/>
        <v/>
      </c>
      <c r="X13" s="388" t="str">
        <f t="shared" ca="1" si="15"/>
        <v/>
      </c>
      <c r="Y13" s="283"/>
      <c r="Z13" s="284"/>
      <c r="AA13" s="92">
        <f>IF(ISBLANK(Y13), 'Enter Head to Work Out AE'!$D11, (Y13*Z13))</f>
        <v>0</v>
      </c>
      <c r="AB13" s="277" t="str">
        <f t="shared" si="16"/>
        <v/>
      </c>
      <c r="AC13" s="278"/>
      <c r="AD13" s="278"/>
      <c r="AE13" s="93" t="str">
        <f t="shared" si="17"/>
        <v/>
      </c>
      <c r="AF13" s="94" t="str">
        <f t="shared" si="18"/>
        <v/>
      </c>
      <c r="AG13" s="95" t="str">
        <f t="shared" si="19"/>
        <v/>
      </c>
      <c r="AH13" s="315" t="str">
        <f t="shared" si="20"/>
        <v/>
      </c>
      <c r="AI13" s="328" t="str">
        <f t="shared" si="21"/>
        <v/>
      </c>
      <c r="AJ13" s="319" t="str">
        <f t="shared" si="22"/>
        <v/>
      </c>
      <c r="AK13" s="97" t="str">
        <f t="shared" si="23"/>
        <v/>
      </c>
      <c r="AL13" s="97" t="str">
        <f t="shared" si="5"/>
        <v/>
      </c>
      <c r="AM13" s="394" t="str">
        <f t="shared" si="24"/>
        <v/>
      </c>
      <c r="AN13" s="388" t="str">
        <f t="shared" ca="1" si="25"/>
        <v/>
      </c>
      <c r="AO13" s="271"/>
      <c r="AP13" s="284"/>
      <c r="AQ13" s="92">
        <f>IF(ISBLANK(AO13), 'Enter Head to Work Out AE'!$D11, (AO13*AP13))</f>
        <v>0</v>
      </c>
      <c r="AR13" s="277" t="str">
        <f t="shared" si="26"/>
        <v/>
      </c>
      <c r="AS13" s="278"/>
      <c r="AT13" s="278"/>
      <c r="AU13" s="93" t="str">
        <f t="shared" si="27"/>
        <v/>
      </c>
      <c r="AV13" s="94" t="str">
        <f t="shared" si="28"/>
        <v/>
      </c>
      <c r="AW13" s="95" t="str">
        <f t="shared" si="29"/>
        <v/>
      </c>
      <c r="AX13" s="315" t="str">
        <f t="shared" si="30"/>
        <v/>
      </c>
      <c r="AY13" s="328" t="str">
        <f t="shared" si="6"/>
        <v/>
      </c>
      <c r="AZ13" s="319" t="str">
        <f t="shared" si="31"/>
        <v/>
      </c>
      <c r="BA13" s="97" t="str">
        <f t="shared" si="32"/>
        <v/>
      </c>
      <c r="BB13" s="97" t="str">
        <f t="shared" si="33"/>
        <v/>
      </c>
      <c r="BC13" s="394" t="str">
        <f t="shared" si="34"/>
        <v/>
      </c>
      <c r="BD13" s="388" t="str">
        <f t="shared" ca="1" si="35"/>
        <v/>
      </c>
      <c r="BE13" s="271"/>
      <c r="BF13" s="289"/>
      <c r="BG13" s="345"/>
      <c r="BH13" s="290"/>
    </row>
    <row r="14" spans="1:64" ht="22.5" customHeight="1">
      <c r="A14" s="120"/>
      <c r="B14" s="221" t="str">
        <f>IF(ISBLANK('Baseline Paddock Data'!B14),"",'Baseline Paddock Data'!B14)</f>
        <v/>
      </c>
      <c r="C14" s="83" t="str">
        <f>IF(ISBLANK('Baseline Paddock Data'!C14),"",'Baseline Paddock Data'!C14)</f>
        <v/>
      </c>
      <c r="D14" s="326">
        <f>IF(ISBLANK(C14),"",(IF(ISBLANK('Baseline Paddock Data'!D14),'Baseline Paddock Data'!F14,'Baseline Paddock Data'!D14/2.471)))</f>
        <v>0</v>
      </c>
      <c r="E14" s="326">
        <f>IF(ISBLANK(C14),"",(IF(ISBLANK('Baseline Paddock Data'!E14),'Baseline Paddock Data'!G14,'Baseline Paddock Data'!E14/2.471)))</f>
        <v>0</v>
      </c>
      <c r="F14" s="230" t="str">
        <f>IF(ISBLANK('Baseline Paddock Data'!H14),"",'Baseline Paddock Data'!H14)</f>
        <v/>
      </c>
      <c r="G14" s="270"/>
      <c r="H14" s="271"/>
      <c r="I14" s="272"/>
      <c r="J14" s="92">
        <f>IF(ISBLANK(H14), 'Enter Head to Work Out AE'!D12, (H14*I14))</f>
        <v>0</v>
      </c>
      <c r="K14" s="277" t="str">
        <f t="shared" si="7"/>
        <v/>
      </c>
      <c r="L14" s="278"/>
      <c r="M14" s="278"/>
      <c r="N14" s="93" t="str">
        <f t="shared" si="8"/>
        <v/>
      </c>
      <c r="O14" s="94" t="str">
        <f t="shared" si="9"/>
        <v/>
      </c>
      <c r="P14" s="95" t="str">
        <f t="shared" si="10"/>
        <v/>
      </c>
      <c r="Q14" s="315" t="str">
        <f t="shared" si="11"/>
        <v/>
      </c>
      <c r="R14" s="317"/>
      <c r="S14" s="330" t="str" cm="1">
        <f t="array" ref="S14">IF(G14=0,"",_xlfn.IFS(G14="No grazing value - 0",R14*0,G14="Low - 10%",R14*0.1,G14="Moderate - 20%",R14*0.2,G14="High - 30%",R14*0.3,G14="Introduced pastures/Intensive - 45%", R14*0.45, G14="STACK method",R14*1))</f>
        <v/>
      </c>
      <c r="T14" s="319" t="str">
        <f t="shared" si="1"/>
        <v/>
      </c>
      <c r="U14" s="97" t="str">
        <f t="shared" si="12"/>
        <v/>
      </c>
      <c r="V14" s="97" t="str">
        <f t="shared" si="13"/>
        <v/>
      </c>
      <c r="W14" s="389" t="str">
        <f t="shared" si="14"/>
        <v/>
      </c>
      <c r="X14" s="388" t="str">
        <f t="shared" ca="1" si="15"/>
        <v/>
      </c>
      <c r="Y14" s="283"/>
      <c r="Z14" s="284"/>
      <c r="AA14" s="92">
        <f>IF(ISBLANK(Y14), 'Enter Head to Work Out AE'!$D12, (Y14*Z14))</f>
        <v>0</v>
      </c>
      <c r="AB14" s="277" t="str">
        <f t="shared" si="16"/>
        <v/>
      </c>
      <c r="AC14" s="278"/>
      <c r="AD14" s="278"/>
      <c r="AE14" s="93" t="str">
        <f t="shared" si="17"/>
        <v/>
      </c>
      <c r="AF14" s="94" t="str">
        <f t="shared" si="18"/>
        <v/>
      </c>
      <c r="AG14" s="95" t="str">
        <f t="shared" si="19"/>
        <v/>
      </c>
      <c r="AH14" s="315" t="str">
        <f t="shared" si="20"/>
        <v/>
      </c>
      <c r="AI14" s="328" t="str">
        <f t="shared" si="21"/>
        <v/>
      </c>
      <c r="AJ14" s="319" t="str">
        <f t="shared" si="22"/>
        <v/>
      </c>
      <c r="AK14" s="97" t="str">
        <f t="shared" si="23"/>
        <v/>
      </c>
      <c r="AL14" s="97" t="str">
        <f t="shared" si="5"/>
        <v/>
      </c>
      <c r="AM14" s="394" t="str">
        <f t="shared" si="24"/>
        <v/>
      </c>
      <c r="AN14" s="388" t="str">
        <f t="shared" ca="1" si="25"/>
        <v/>
      </c>
      <c r="AO14" s="271"/>
      <c r="AP14" s="284"/>
      <c r="AQ14" s="92">
        <f>IF(ISBLANK(AO14), 'Enter Head to Work Out AE'!$D12, (AO14*AP14))</f>
        <v>0</v>
      </c>
      <c r="AR14" s="277" t="str">
        <f t="shared" si="26"/>
        <v/>
      </c>
      <c r="AS14" s="278"/>
      <c r="AT14" s="278"/>
      <c r="AU14" s="93" t="str">
        <f t="shared" si="27"/>
        <v/>
      </c>
      <c r="AV14" s="94" t="str">
        <f t="shared" si="28"/>
        <v/>
      </c>
      <c r="AW14" s="95" t="str">
        <f t="shared" si="29"/>
        <v/>
      </c>
      <c r="AX14" s="315" t="str">
        <f t="shared" si="30"/>
        <v/>
      </c>
      <c r="AY14" s="328" t="str">
        <f t="shared" si="6"/>
        <v/>
      </c>
      <c r="AZ14" s="319" t="str">
        <f t="shared" si="31"/>
        <v/>
      </c>
      <c r="BA14" s="97" t="str">
        <f t="shared" si="32"/>
        <v/>
      </c>
      <c r="BB14" s="97" t="str">
        <f t="shared" si="33"/>
        <v/>
      </c>
      <c r="BC14" s="394" t="str">
        <f t="shared" si="34"/>
        <v/>
      </c>
      <c r="BD14" s="388" t="str">
        <f t="shared" ca="1" si="35"/>
        <v/>
      </c>
      <c r="BE14" s="271"/>
      <c r="BF14" s="289"/>
      <c r="BG14" s="345"/>
      <c r="BH14" s="290"/>
    </row>
    <row r="15" spans="1:64" ht="22.5" customHeight="1">
      <c r="A15" s="120"/>
      <c r="B15" s="221" t="str">
        <f>IF(ISBLANK('Baseline Paddock Data'!B15),"",'Baseline Paddock Data'!B15)</f>
        <v/>
      </c>
      <c r="C15" s="83" t="str">
        <f>IF(ISBLANK('Baseline Paddock Data'!C15),"",'Baseline Paddock Data'!C15)</f>
        <v/>
      </c>
      <c r="D15" s="326">
        <f>IF(ISBLANK(C15),"",(IF(ISBLANK('Baseline Paddock Data'!D15),'Baseline Paddock Data'!F15,'Baseline Paddock Data'!D15/2.471)))</f>
        <v>0</v>
      </c>
      <c r="E15" s="326">
        <f>IF(ISBLANK(C15),"",(IF(ISBLANK('Baseline Paddock Data'!E15),'Baseline Paddock Data'!G15,'Baseline Paddock Data'!E15/2.471)))</f>
        <v>0</v>
      </c>
      <c r="F15" s="230" t="str">
        <f>IF(ISBLANK('Baseline Paddock Data'!H15),"",'Baseline Paddock Data'!H15)</f>
        <v/>
      </c>
      <c r="G15" s="270"/>
      <c r="H15" s="271"/>
      <c r="I15" s="272"/>
      <c r="J15" s="92">
        <f>IF(ISBLANK(H15), 'Enter Head to Work Out AE'!D13, (H15*I15))</f>
        <v>0</v>
      </c>
      <c r="K15" s="277" t="str">
        <f t="shared" si="7"/>
        <v/>
      </c>
      <c r="L15" s="278"/>
      <c r="M15" s="278"/>
      <c r="N15" s="93" t="str">
        <f t="shared" si="8"/>
        <v/>
      </c>
      <c r="O15" s="94" t="str">
        <f t="shared" si="9"/>
        <v/>
      </c>
      <c r="P15" s="95" t="str">
        <f t="shared" si="10"/>
        <v/>
      </c>
      <c r="Q15" s="315" t="str">
        <f t="shared" si="11"/>
        <v/>
      </c>
      <c r="R15" s="317"/>
      <c r="S15" s="330" t="str" cm="1">
        <f t="array" ref="S15">IF(G15=0,"",_xlfn.IFS(G15="No grazing value - 0",R15*0,G15="Low - 10%",R15*0.1,G15="Moderate - 20%",R15*0.2,G15="High - 30%",R15*0.3,G15="Introduced pastures/Intensive - 45%", R15*0.45, G15="STACK method",R15*1))</f>
        <v/>
      </c>
      <c r="T15" s="319" t="str">
        <f t="shared" si="1"/>
        <v/>
      </c>
      <c r="U15" s="97" t="str">
        <f t="shared" si="12"/>
        <v/>
      </c>
      <c r="V15" s="97" t="str">
        <f t="shared" si="13"/>
        <v/>
      </c>
      <c r="W15" s="389" t="str">
        <f t="shared" si="14"/>
        <v/>
      </c>
      <c r="X15" s="388" t="str">
        <f t="shared" ca="1" si="15"/>
        <v/>
      </c>
      <c r="Y15" s="283"/>
      <c r="Z15" s="284"/>
      <c r="AA15" s="92">
        <f>IF(ISBLANK(Y15), 'Enter Head to Work Out AE'!$D13, (Y15*Z15))</f>
        <v>0</v>
      </c>
      <c r="AB15" s="277" t="str">
        <f t="shared" si="16"/>
        <v/>
      </c>
      <c r="AC15" s="278"/>
      <c r="AD15" s="278"/>
      <c r="AE15" s="93" t="str">
        <f t="shared" si="17"/>
        <v/>
      </c>
      <c r="AF15" s="94" t="str">
        <f t="shared" si="18"/>
        <v/>
      </c>
      <c r="AG15" s="95" t="str">
        <f t="shared" si="19"/>
        <v/>
      </c>
      <c r="AH15" s="315" t="str">
        <f t="shared" si="20"/>
        <v/>
      </c>
      <c r="AI15" s="328" t="str">
        <f t="shared" si="21"/>
        <v/>
      </c>
      <c r="AJ15" s="319" t="str">
        <f t="shared" si="22"/>
        <v/>
      </c>
      <c r="AK15" s="97" t="str">
        <f t="shared" si="23"/>
        <v/>
      </c>
      <c r="AL15" s="97" t="str">
        <f t="shared" si="5"/>
        <v/>
      </c>
      <c r="AM15" s="394" t="str">
        <f t="shared" si="24"/>
        <v/>
      </c>
      <c r="AN15" s="388" t="str">
        <f t="shared" ca="1" si="25"/>
        <v/>
      </c>
      <c r="AO15" s="271"/>
      <c r="AP15" s="284"/>
      <c r="AQ15" s="92">
        <f>IF(ISBLANK(AO15), 'Enter Head to Work Out AE'!$D13, (AO15*AP15))</f>
        <v>0</v>
      </c>
      <c r="AR15" s="277" t="str">
        <f t="shared" si="26"/>
        <v/>
      </c>
      <c r="AS15" s="278"/>
      <c r="AT15" s="278"/>
      <c r="AU15" s="93" t="str">
        <f t="shared" si="27"/>
        <v/>
      </c>
      <c r="AV15" s="94" t="str">
        <f t="shared" si="28"/>
        <v/>
      </c>
      <c r="AW15" s="95" t="str">
        <f t="shared" si="29"/>
        <v/>
      </c>
      <c r="AX15" s="315" t="str">
        <f t="shared" si="30"/>
        <v/>
      </c>
      <c r="AY15" s="328" t="str">
        <f t="shared" si="6"/>
        <v/>
      </c>
      <c r="AZ15" s="319" t="str">
        <f t="shared" si="31"/>
        <v/>
      </c>
      <c r="BA15" s="97" t="str">
        <f t="shared" si="32"/>
        <v/>
      </c>
      <c r="BB15" s="97" t="str">
        <f t="shared" si="33"/>
        <v/>
      </c>
      <c r="BC15" s="394" t="str">
        <f t="shared" si="34"/>
        <v/>
      </c>
      <c r="BD15" s="388" t="str">
        <f t="shared" ca="1" si="35"/>
        <v/>
      </c>
      <c r="BE15" s="271"/>
      <c r="BF15" s="289"/>
      <c r="BG15" s="345"/>
      <c r="BH15" s="290"/>
    </row>
    <row r="16" spans="1:64" ht="22.5" customHeight="1">
      <c r="A16" s="120"/>
      <c r="B16" s="221" t="str">
        <f>IF(ISBLANK('Baseline Paddock Data'!B16),"",'Baseline Paddock Data'!B16)</f>
        <v/>
      </c>
      <c r="C16" s="83" t="str">
        <f>IF(ISBLANK('Baseline Paddock Data'!C16),"",'Baseline Paddock Data'!C16)</f>
        <v/>
      </c>
      <c r="D16" s="326">
        <f>IF(ISBLANK(C16),"",(IF(ISBLANK('Baseline Paddock Data'!D16),'Baseline Paddock Data'!F16,'Baseline Paddock Data'!D16/2.471)))</f>
        <v>0</v>
      </c>
      <c r="E16" s="326">
        <f>IF(ISBLANK(C16),"",(IF(ISBLANK('Baseline Paddock Data'!E16),'Baseline Paddock Data'!G16,'Baseline Paddock Data'!E16/2.471)))</f>
        <v>0</v>
      </c>
      <c r="F16" s="230" t="str">
        <f>IF(ISBLANK('Baseline Paddock Data'!H16),"",'Baseline Paddock Data'!H16)</f>
        <v/>
      </c>
      <c r="G16" s="270"/>
      <c r="H16" s="271"/>
      <c r="I16" s="272"/>
      <c r="J16" s="92">
        <f>IF(ISBLANK(H16), 'Enter Head to Work Out AE'!D14, (H16*I16))</f>
        <v>0</v>
      </c>
      <c r="K16" s="277" t="str">
        <f t="shared" si="7"/>
        <v/>
      </c>
      <c r="L16" s="278"/>
      <c r="M16" s="278"/>
      <c r="N16" s="93" t="str">
        <f t="shared" si="8"/>
        <v/>
      </c>
      <c r="O16" s="94" t="str">
        <f t="shared" si="9"/>
        <v/>
      </c>
      <c r="P16" s="95" t="str">
        <f t="shared" si="10"/>
        <v/>
      </c>
      <c r="Q16" s="315" t="str">
        <f t="shared" si="11"/>
        <v/>
      </c>
      <c r="R16" s="317"/>
      <c r="S16" s="330" t="str" cm="1">
        <f t="array" ref="S16">IF(G16=0,"",_xlfn.IFS(G16="No grazing value - 0",R16*0,G16="Low - 10%",R16*0.1,G16="Moderate - 20%",R16*0.2,G16="High - 30%",R16*0.3,G16="Introduced pastures/Intensive - 45%", R16*0.45, G16="STACK method",R16*1))</f>
        <v/>
      </c>
      <c r="T16" s="319" t="str">
        <f t="shared" si="1"/>
        <v/>
      </c>
      <c r="U16" s="97" t="str">
        <f t="shared" si="12"/>
        <v/>
      </c>
      <c r="V16" s="97" t="str">
        <f t="shared" si="13"/>
        <v/>
      </c>
      <c r="W16" s="389" t="str">
        <f t="shared" si="14"/>
        <v/>
      </c>
      <c r="X16" s="388" t="str">
        <f t="shared" ca="1" si="15"/>
        <v/>
      </c>
      <c r="Y16" s="283"/>
      <c r="Z16" s="284"/>
      <c r="AA16" s="92">
        <f>IF(ISBLANK(Y16), 'Enter Head to Work Out AE'!$D14, (Y16*Z16))</f>
        <v>0</v>
      </c>
      <c r="AB16" s="277" t="str">
        <f t="shared" si="16"/>
        <v/>
      </c>
      <c r="AC16" s="278"/>
      <c r="AD16" s="278"/>
      <c r="AE16" s="93" t="str">
        <f t="shared" si="17"/>
        <v/>
      </c>
      <c r="AF16" s="94" t="str">
        <f t="shared" si="18"/>
        <v/>
      </c>
      <c r="AG16" s="95" t="str">
        <f t="shared" si="19"/>
        <v/>
      </c>
      <c r="AH16" s="315" t="str">
        <f t="shared" si="20"/>
        <v/>
      </c>
      <c r="AI16" s="328" t="str">
        <f t="shared" si="21"/>
        <v/>
      </c>
      <c r="AJ16" s="319" t="str">
        <f t="shared" si="22"/>
        <v/>
      </c>
      <c r="AK16" s="97" t="str">
        <f t="shared" si="23"/>
        <v/>
      </c>
      <c r="AL16" s="97" t="str">
        <f t="shared" si="5"/>
        <v/>
      </c>
      <c r="AM16" s="394" t="str">
        <f t="shared" si="24"/>
        <v/>
      </c>
      <c r="AN16" s="388" t="str">
        <f t="shared" ca="1" si="25"/>
        <v/>
      </c>
      <c r="AO16" s="271"/>
      <c r="AP16" s="284"/>
      <c r="AQ16" s="92">
        <f>IF(ISBLANK(AO16), 'Enter Head to Work Out AE'!$D14, (AO16*AP16))</f>
        <v>0</v>
      </c>
      <c r="AR16" s="277" t="str">
        <f t="shared" si="26"/>
        <v/>
      </c>
      <c r="AS16" s="278"/>
      <c r="AT16" s="278"/>
      <c r="AU16" s="93" t="str">
        <f t="shared" si="27"/>
        <v/>
      </c>
      <c r="AV16" s="94" t="str">
        <f t="shared" si="28"/>
        <v/>
      </c>
      <c r="AW16" s="95" t="str">
        <f t="shared" si="29"/>
        <v/>
      </c>
      <c r="AX16" s="315" t="str">
        <f t="shared" si="30"/>
        <v/>
      </c>
      <c r="AY16" s="328" t="str">
        <f t="shared" si="6"/>
        <v/>
      </c>
      <c r="AZ16" s="319" t="str">
        <f t="shared" si="31"/>
        <v/>
      </c>
      <c r="BA16" s="97" t="str">
        <f t="shared" si="32"/>
        <v/>
      </c>
      <c r="BB16" s="97" t="str">
        <f t="shared" si="33"/>
        <v/>
      </c>
      <c r="BC16" s="394" t="str">
        <f t="shared" si="34"/>
        <v/>
      </c>
      <c r="BD16" s="388" t="str">
        <f t="shared" ca="1" si="35"/>
        <v/>
      </c>
      <c r="BE16" s="271"/>
      <c r="BF16" s="289"/>
      <c r="BG16" s="345"/>
      <c r="BH16" s="290"/>
    </row>
    <row r="17" spans="1:60" ht="22.5" customHeight="1">
      <c r="A17" s="120"/>
      <c r="B17" s="221" t="str">
        <f>IF(ISBLANK('Baseline Paddock Data'!B17),"",'Baseline Paddock Data'!B17)</f>
        <v/>
      </c>
      <c r="C17" s="83" t="str">
        <f>IF(ISBLANK('Baseline Paddock Data'!C17),"",'Baseline Paddock Data'!C17)</f>
        <v/>
      </c>
      <c r="D17" s="326">
        <f>IF(ISBLANK(C17),"",(IF(ISBLANK('Baseline Paddock Data'!D17),'Baseline Paddock Data'!F17,'Baseline Paddock Data'!D17/2.471)))</f>
        <v>0</v>
      </c>
      <c r="E17" s="326">
        <f>IF(ISBLANK(C17),"",(IF(ISBLANK('Baseline Paddock Data'!E17),'Baseline Paddock Data'!G17,'Baseline Paddock Data'!E17/2.471)))</f>
        <v>0</v>
      </c>
      <c r="F17" s="230" t="str">
        <f>IF(ISBLANK('Baseline Paddock Data'!H17),"",'Baseline Paddock Data'!H17)</f>
        <v/>
      </c>
      <c r="G17" s="270"/>
      <c r="H17" s="271"/>
      <c r="I17" s="272"/>
      <c r="J17" s="92">
        <f>IF(ISBLANK(H17), 'Enter Head to Work Out AE'!D15, (H17*I17))</f>
        <v>0</v>
      </c>
      <c r="K17" s="277" t="str">
        <f t="shared" si="7"/>
        <v/>
      </c>
      <c r="L17" s="278"/>
      <c r="M17" s="278"/>
      <c r="N17" s="93" t="str">
        <f t="shared" si="8"/>
        <v/>
      </c>
      <c r="O17" s="94" t="str">
        <f t="shared" si="9"/>
        <v/>
      </c>
      <c r="P17" s="95" t="str">
        <f t="shared" si="10"/>
        <v/>
      </c>
      <c r="Q17" s="315" t="str">
        <f t="shared" si="11"/>
        <v/>
      </c>
      <c r="R17" s="317"/>
      <c r="S17" s="330" t="str" cm="1">
        <f t="array" ref="S17">IF(G17=0,"",_xlfn.IFS(G17="No grazing value - 0",R17*0,G17="Low - 10%",R17*0.1,G17="Moderate - 20%",R17*0.2,G17="High - 30%",R17*0.3,G17="Introduced pastures/Intensive - 45%", R17*0.45, G17="STACK method",R17*1))</f>
        <v/>
      </c>
      <c r="T17" s="319" t="str">
        <f t="shared" si="1"/>
        <v/>
      </c>
      <c r="U17" s="97" t="str">
        <f t="shared" si="12"/>
        <v/>
      </c>
      <c r="V17" s="97" t="str">
        <f t="shared" si="13"/>
        <v/>
      </c>
      <c r="W17" s="389" t="str">
        <f t="shared" si="14"/>
        <v/>
      </c>
      <c r="X17" s="388" t="str">
        <f t="shared" ca="1" si="15"/>
        <v/>
      </c>
      <c r="Y17" s="283"/>
      <c r="Z17" s="284"/>
      <c r="AA17" s="92">
        <f>IF(ISBLANK(Y17), 'Enter Head to Work Out AE'!$D15, (Y17*Z17))</f>
        <v>0</v>
      </c>
      <c r="AB17" s="277" t="str">
        <f t="shared" si="16"/>
        <v/>
      </c>
      <c r="AC17" s="278"/>
      <c r="AD17" s="278"/>
      <c r="AE17" s="93" t="str">
        <f t="shared" si="17"/>
        <v/>
      </c>
      <c r="AF17" s="94" t="str">
        <f t="shared" si="18"/>
        <v/>
      </c>
      <c r="AG17" s="95" t="str">
        <f t="shared" si="19"/>
        <v/>
      </c>
      <c r="AH17" s="315" t="str">
        <f t="shared" si="20"/>
        <v/>
      </c>
      <c r="AI17" s="328" t="str">
        <f t="shared" si="21"/>
        <v/>
      </c>
      <c r="AJ17" s="319" t="str">
        <f t="shared" si="22"/>
        <v/>
      </c>
      <c r="AK17" s="97" t="str">
        <f t="shared" si="23"/>
        <v/>
      </c>
      <c r="AL17" s="97" t="str">
        <f t="shared" si="5"/>
        <v/>
      </c>
      <c r="AM17" s="394" t="str">
        <f t="shared" si="24"/>
        <v/>
      </c>
      <c r="AN17" s="388" t="str">
        <f t="shared" ca="1" si="25"/>
        <v/>
      </c>
      <c r="AO17" s="271"/>
      <c r="AP17" s="284"/>
      <c r="AQ17" s="92">
        <f>IF(ISBLANK(AO17), 'Enter Head to Work Out AE'!$D15, (AO17*AP17))</f>
        <v>0</v>
      </c>
      <c r="AR17" s="277" t="str">
        <f t="shared" si="26"/>
        <v/>
      </c>
      <c r="AS17" s="278"/>
      <c r="AT17" s="278"/>
      <c r="AU17" s="93" t="str">
        <f t="shared" si="27"/>
        <v/>
      </c>
      <c r="AV17" s="94" t="str">
        <f t="shared" si="28"/>
        <v/>
      </c>
      <c r="AW17" s="95" t="str">
        <f t="shared" si="29"/>
        <v/>
      </c>
      <c r="AX17" s="315" t="str">
        <f t="shared" si="30"/>
        <v/>
      </c>
      <c r="AY17" s="328" t="str">
        <f t="shared" si="6"/>
        <v/>
      </c>
      <c r="AZ17" s="319" t="str">
        <f t="shared" si="31"/>
        <v/>
      </c>
      <c r="BA17" s="97" t="str">
        <f t="shared" si="32"/>
        <v/>
      </c>
      <c r="BB17" s="97" t="str">
        <f t="shared" si="33"/>
        <v/>
      </c>
      <c r="BC17" s="394" t="str">
        <f t="shared" si="34"/>
        <v/>
      </c>
      <c r="BD17" s="388" t="str">
        <f t="shared" ca="1" si="35"/>
        <v/>
      </c>
      <c r="BE17" s="271"/>
      <c r="BF17" s="289"/>
      <c r="BG17" s="345"/>
      <c r="BH17" s="290"/>
    </row>
    <row r="18" spans="1:60" ht="22.5" customHeight="1">
      <c r="A18" s="120"/>
      <c r="B18" s="221" t="str">
        <f>IF(ISBLANK('Baseline Paddock Data'!B18),"",'Baseline Paddock Data'!B18)</f>
        <v/>
      </c>
      <c r="C18" s="83" t="str">
        <f>IF(ISBLANK('Baseline Paddock Data'!C18),"",'Baseline Paddock Data'!C18)</f>
        <v/>
      </c>
      <c r="D18" s="326">
        <f>IF(ISBLANK(C18),"",(IF(ISBLANK('Baseline Paddock Data'!D18),'Baseline Paddock Data'!F18,'Baseline Paddock Data'!D18/2.471)))</f>
        <v>0</v>
      </c>
      <c r="E18" s="326">
        <f>IF(ISBLANK(C18),"",(IF(ISBLANK('Baseline Paddock Data'!E18),'Baseline Paddock Data'!G18,'Baseline Paddock Data'!E18/2.471)))</f>
        <v>0</v>
      </c>
      <c r="F18" s="230" t="str">
        <f>IF(ISBLANK('Baseline Paddock Data'!H18),"",'Baseline Paddock Data'!H18)</f>
        <v/>
      </c>
      <c r="G18" s="270"/>
      <c r="H18" s="271"/>
      <c r="I18" s="272"/>
      <c r="J18" s="92">
        <f>IF(ISBLANK(H18), 'Enter Head to Work Out AE'!D16, (H18*I18))</f>
        <v>0</v>
      </c>
      <c r="K18" s="277" t="str">
        <f t="shared" si="7"/>
        <v/>
      </c>
      <c r="L18" s="278"/>
      <c r="M18" s="278"/>
      <c r="N18" s="93" t="str">
        <f t="shared" si="8"/>
        <v/>
      </c>
      <c r="O18" s="94" t="str">
        <f t="shared" si="9"/>
        <v/>
      </c>
      <c r="P18" s="95" t="str">
        <f t="shared" si="10"/>
        <v/>
      </c>
      <c r="Q18" s="315" t="str">
        <f t="shared" si="11"/>
        <v/>
      </c>
      <c r="R18" s="317"/>
      <c r="S18" s="330" t="str" cm="1">
        <f t="array" ref="S18">IF(G18=0,"",_xlfn.IFS(G18="No grazing value - 0",R18*0,G18="Low - 10%",R18*0.1,G18="Moderate - 20%",R18*0.2,G18="High - 30%",R18*0.3,G18="Introduced pastures/Intensive - 45%", R18*0.45, G18="STACK method",R18*1))</f>
        <v/>
      </c>
      <c r="T18" s="319" t="str">
        <f t="shared" si="1"/>
        <v/>
      </c>
      <c r="U18" s="97" t="str">
        <f t="shared" si="12"/>
        <v/>
      </c>
      <c r="V18" s="97" t="str">
        <f t="shared" si="13"/>
        <v/>
      </c>
      <c r="W18" s="389" t="str">
        <f t="shared" si="14"/>
        <v/>
      </c>
      <c r="X18" s="388" t="str">
        <f t="shared" ca="1" si="15"/>
        <v/>
      </c>
      <c r="Y18" s="283"/>
      <c r="Z18" s="284"/>
      <c r="AA18" s="92">
        <f>IF(ISBLANK(Y18), 'Enter Head to Work Out AE'!$D16, (Y18*Z18))</f>
        <v>0</v>
      </c>
      <c r="AB18" s="277" t="str">
        <f t="shared" si="16"/>
        <v/>
      </c>
      <c r="AC18" s="278"/>
      <c r="AD18" s="278"/>
      <c r="AE18" s="93" t="str">
        <f t="shared" si="17"/>
        <v/>
      </c>
      <c r="AF18" s="94" t="str">
        <f t="shared" si="18"/>
        <v/>
      </c>
      <c r="AG18" s="95" t="str">
        <f t="shared" si="19"/>
        <v/>
      </c>
      <c r="AH18" s="315" t="str">
        <f t="shared" si="20"/>
        <v/>
      </c>
      <c r="AI18" s="328" t="str">
        <f t="shared" si="21"/>
        <v/>
      </c>
      <c r="AJ18" s="319" t="str">
        <f t="shared" si="22"/>
        <v/>
      </c>
      <c r="AK18" s="97" t="str">
        <f t="shared" si="23"/>
        <v/>
      </c>
      <c r="AL18" s="97" t="str">
        <f t="shared" si="5"/>
        <v/>
      </c>
      <c r="AM18" s="394" t="str">
        <f t="shared" si="24"/>
        <v/>
      </c>
      <c r="AN18" s="388" t="str">
        <f t="shared" ca="1" si="25"/>
        <v/>
      </c>
      <c r="AO18" s="271"/>
      <c r="AP18" s="284"/>
      <c r="AQ18" s="92">
        <f>IF(ISBLANK(AO18), 'Enter Head to Work Out AE'!$D16, (AO18*AP18))</f>
        <v>0</v>
      </c>
      <c r="AR18" s="277" t="str">
        <f t="shared" si="26"/>
        <v/>
      </c>
      <c r="AS18" s="278"/>
      <c r="AT18" s="278"/>
      <c r="AU18" s="93" t="str">
        <f t="shared" si="27"/>
        <v/>
      </c>
      <c r="AV18" s="94" t="str">
        <f t="shared" si="28"/>
        <v/>
      </c>
      <c r="AW18" s="95" t="str">
        <f t="shared" si="29"/>
        <v/>
      </c>
      <c r="AX18" s="315" t="str">
        <f t="shared" si="30"/>
        <v/>
      </c>
      <c r="AY18" s="328" t="str">
        <f t="shared" si="6"/>
        <v/>
      </c>
      <c r="AZ18" s="319" t="str">
        <f t="shared" si="31"/>
        <v/>
      </c>
      <c r="BA18" s="97" t="str">
        <f t="shared" si="32"/>
        <v/>
      </c>
      <c r="BB18" s="97" t="str">
        <f t="shared" si="33"/>
        <v/>
      </c>
      <c r="BC18" s="394" t="str">
        <f t="shared" si="34"/>
        <v/>
      </c>
      <c r="BD18" s="388" t="str">
        <f t="shared" ca="1" si="35"/>
        <v/>
      </c>
      <c r="BE18" s="271"/>
      <c r="BF18" s="289"/>
      <c r="BG18" s="345"/>
      <c r="BH18" s="290"/>
    </row>
    <row r="19" spans="1:60" ht="22.5" customHeight="1">
      <c r="A19" s="120"/>
      <c r="B19" s="221" t="str">
        <f>IF(ISBLANK('Baseline Paddock Data'!B19),"",'Baseline Paddock Data'!B19)</f>
        <v/>
      </c>
      <c r="C19" s="83" t="str">
        <f>IF(ISBLANK('Baseline Paddock Data'!C19),"",'Baseline Paddock Data'!C19)</f>
        <v/>
      </c>
      <c r="D19" s="326">
        <f>IF(ISBLANK(C19),"",(IF(ISBLANK('Baseline Paddock Data'!D19),'Baseline Paddock Data'!F19,'Baseline Paddock Data'!D19/2.471)))</f>
        <v>0</v>
      </c>
      <c r="E19" s="326">
        <f>IF(ISBLANK(C19),"",(IF(ISBLANK('Baseline Paddock Data'!E19),'Baseline Paddock Data'!G19,'Baseline Paddock Data'!E19/2.471)))</f>
        <v>0</v>
      </c>
      <c r="F19" s="230" t="str">
        <f>IF(ISBLANK('Baseline Paddock Data'!H19),"",'Baseline Paddock Data'!H19)</f>
        <v/>
      </c>
      <c r="G19" s="270"/>
      <c r="H19" s="271"/>
      <c r="I19" s="272"/>
      <c r="J19" s="92">
        <f>IF(ISBLANK(H19), 'Enter Head to Work Out AE'!D17, (H19*I19))</f>
        <v>0</v>
      </c>
      <c r="K19" s="277" t="str">
        <f t="shared" si="7"/>
        <v/>
      </c>
      <c r="L19" s="278"/>
      <c r="M19" s="278"/>
      <c r="N19" s="93" t="str">
        <f t="shared" si="8"/>
        <v/>
      </c>
      <c r="O19" s="94" t="str">
        <f t="shared" si="9"/>
        <v/>
      </c>
      <c r="P19" s="95" t="str">
        <f t="shared" si="10"/>
        <v/>
      </c>
      <c r="Q19" s="315" t="str">
        <f t="shared" si="11"/>
        <v/>
      </c>
      <c r="R19" s="317"/>
      <c r="S19" s="330" t="str" cm="1">
        <f t="array" ref="S19">IF(G19=0,"",_xlfn.IFS(G19="No grazing value - 0",R19*0,G19="Low - 10%",R19*0.1,G19="Moderate - 20%",R19*0.2,G19="High - 30%",R19*0.3,G19="Introduced pastures/Intensive - 45%", R19*0.45, G19="STACK method",R19*1))</f>
        <v/>
      </c>
      <c r="T19" s="319" t="str">
        <f t="shared" si="1"/>
        <v/>
      </c>
      <c r="U19" s="97" t="str">
        <f t="shared" si="12"/>
        <v/>
      </c>
      <c r="V19" s="97" t="str">
        <f t="shared" si="13"/>
        <v/>
      </c>
      <c r="W19" s="389" t="str">
        <f t="shared" si="14"/>
        <v/>
      </c>
      <c r="X19" s="388" t="str">
        <f t="shared" ca="1" si="15"/>
        <v/>
      </c>
      <c r="Y19" s="283"/>
      <c r="Z19" s="284"/>
      <c r="AA19" s="92">
        <f>IF(ISBLANK(Y19), 'Enter Head to Work Out AE'!$D17, (Y19*Z19))</f>
        <v>0</v>
      </c>
      <c r="AB19" s="277" t="str">
        <f t="shared" si="16"/>
        <v/>
      </c>
      <c r="AC19" s="278"/>
      <c r="AD19" s="278"/>
      <c r="AE19" s="93" t="str">
        <f t="shared" si="17"/>
        <v/>
      </c>
      <c r="AF19" s="94" t="str">
        <f t="shared" si="18"/>
        <v/>
      </c>
      <c r="AG19" s="95" t="str">
        <f t="shared" si="19"/>
        <v/>
      </c>
      <c r="AH19" s="315" t="str">
        <f t="shared" si="20"/>
        <v/>
      </c>
      <c r="AI19" s="328" t="str">
        <f t="shared" si="21"/>
        <v/>
      </c>
      <c r="AJ19" s="319" t="str">
        <f t="shared" si="22"/>
        <v/>
      </c>
      <c r="AK19" s="97" t="str">
        <f t="shared" si="23"/>
        <v/>
      </c>
      <c r="AL19" s="97" t="str">
        <f t="shared" si="5"/>
        <v/>
      </c>
      <c r="AM19" s="394" t="str">
        <f t="shared" si="24"/>
        <v/>
      </c>
      <c r="AN19" s="388" t="str">
        <f t="shared" ca="1" si="25"/>
        <v/>
      </c>
      <c r="AO19" s="271"/>
      <c r="AP19" s="284"/>
      <c r="AQ19" s="92">
        <f>IF(ISBLANK(AO19), 'Enter Head to Work Out AE'!$D17, (AO19*AP19))</f>
        <v>0</v>
      </c>
      <c r="AR19" s="277" t="str">
        <f t="shared" si="26"/>
        <v/>
      </c>
      <c r="AS19" s="278"/>
      <c r="AT19" s="278"/>
      <c r="AU19" s="93" t="str">
        <f t="shared" si="27"/>
        <v/>
      </c>
      <c r="AV19" s="94" t="str">
        <f t="shared" si="28"/>
        <v/>
      </c>
      <c r="AW19" s="95" t="str">
        <f t="shared" si="29"/>
        <v/>
      </c>
      <c r="AX19" s="315" t="str">
        <f t="shared" si="30"/>
        <v/>
      </c>
      <c r="AY19" s="328" t="str">
        <f t="shared" si="6"/>
        <v/>
      </c>
      <c r="AZ19" s="319" t="str">
        <f t="shared" si="31"/>
        <v/>
      </c>
      <c r="BA19" s="97" t="str">
        <f t="shared" si="32"/>
        <v/>
      </c>
      <c r="BB19" s="97" t="str">
        <f t="shared" si="33"/>
        <v/>
      </c>
      <c r="BC19" s="394" t="str">
        <f t="shared" si="34"/>
        <v/>
      </c>
      <c r="BD19" s="388" t="str">
        <f t="shared" ca="1" si="35"/>
        <v/>
      </c>
      <c r="BE19" s="271"/>
      <c r="BF19" s="289"/>
      <c r="BG19" s="345"/>
      <c r="BH19" s="290"/>
    </row>
    <row r="20" spans="1:60" ht="22.5" customHeight="1">
      <c r="A20" s="120"/>
      <c r="B20" s="221" t="str">
        <f>IF(ISBLANK('Baseline Paddock Data'!B20),"",'Baseline Paddock Data'!B20)</f>
        <v/>
      </c>
      <c r="C20" s="83" t="str">
        <f>IF(ISBLANK('Baseline Paddock Data'!C20),"",'Baseline Paddock Data'!C20)</f>
        <v/>
      </c>
      <c r="D20" s="326">
        <f>IF(ISBLANK(C20),"",(IF(ISBLANK('Baseline Paddock Data'!D20),'Baseline Paddock Data'!F20,'Baseline Paddock Data'!D20/2.471)))</f>
        <v>0</v>
      </c>
      <c r="E20" s="326">
        <f>IF(ISBLANK(C20),"",(IF(ISBLANK('Baseline Paddock Data'!E20),'Baseline Paddock Data'!G20,'Baseline Paddock Data'!E20/2.471)))</f>
        <v>0</v>
      </c>
      <c r="F20" s="230" t="str">
        <f>IF(ISBLANK('Baseline Paddock Data'!H20),"",'Baseline Paddock Data'!H20)</f>
        <v/>
      </c>
      <c r="G20" s="270"/>
      <c r="H20" s="271"/>
      <c r="I20" s="272"/>
      <c r="J20" s="92">
        <f>IF(ISBLANK(H20), 'Enter Head to Work Out AE'!D18, (H20*I20))</f>
        <v>0</v>
      </c>
      <c r="K20" s="277" t="str">
        <f t="shared" si="7"/>
        <v/>
      </c>
      <c r="L20" s="278"/>
      <c r="M20" s="278"/>
      <c r="N20" s="93" t="str">
        <f t="shared" si="8"/>
        <v/>
      </c>
      <c r="O20" s="94" t="str">
        <f t="shared" si="9"/>
        <v/>
      </c>
      <c r="P20" s="95" t="str">
        <f t="shared" si="10"/>
        <v/>
      </c>
      <c r="Q20" s="315" t="str">
        <f t="shared" si="11"/>
        <v/>
      </c>
      <c r="R20" s="317"/>
      <c r="S20" s="330" t="str" cm="1">
        <f t="array" ref="S20">IF(G20=0,"",_xlfn.IFS(G20="No grazing value - 0",R20*0,G20="Low - 10%",R20*0.1,G20="Moderate - 20%",R20*0.2,G20="High - 30%",R20*0.3,G20="Introduced pastures/Intensive - 45%", R20*0.45, G20="STACK method",R20*1))</f>
        <v/>
      </c>
      <c r="T20" s="319" t="str">
        <f t="shared" si="1"/>
        <v/>
      </c>
      <c r="U20" s="97" t="str">
        <f t="shared" si="12"/>
        <v/>
      </c>
      <c r="V20" s="97" t="str">
        <f t="shared" si="13"/>
        <v/>
      </c>
      <c r="W20" s="389" t="str">
        <f t="shared" si="14"/>
        <v/>
      </c>
      <c r="X20" s="388" t="str">
        <f t="shared" ca="1" si="15"/>
        <v/>
      </c>
      <c r="Y20" s="283"/>
      <c r="Z20" s="284"/>
      <c r="AA20" s="92">
        <f>IF(ISBLANK(Y20), 'Enter Head to Work Out AE'!$D18, (Y20*Z20))</f>
        <v>0</v>
      </c>
      <c r="AB20" s="277" t="str">
        <f t="shared" si="16"/>
        <v/>
      </c>
      <c r="AC20" s="278"/>
      <c r="AD20" s="278"/>
      <c r="AE20" s="93" t="str">
        <f t="shared" si="17"/>
        <v/>
      </c>
      <c r="AF20" s="94" t="str">
        <f t="shared" si="18"/>
        <v/>
      </c>
      <c r="AG20" s="95" t="str">
        <f t="shared" si="19"/>
        <v/>
      </c>
      <c r="AH20" s="315" t="str">
        <f t="shared" si="20"/>
        <v/>
      </c>
      <c r="AI20" s="328" t="str">
        <f t="shared" si="21"/>
        <v/>
      </c>
      <c r="AJ20" s="319" t="str">
        <f t="shared" si="22"/>
        <v/>
      </c>
      <c r="AK20" s="97" t="str">
        <f t="shared" si="23"/>
        <v/>
      </c>
      <c r="AL20" s="97" t="str">
        <f t="shared" si="5"/>
        <v/>
      </c>
      <c r="AM20" s="394" t="str">
        <f t="shared" si="24"/>
        <v/>
      </c>
      <c r="AN20" s="388" t="str">
        <f t="shared" ca="1" si="25"/>
        <v/>
      </c>
      <c r="AO20" s="271"/>
      <c r="AP20" s="284"/>
      <c r="AQ20" s="92">
        <f>IF(ISBLANK(AO20), 'Enter Head to Work Out AE'!$D18, (AO20*AP20))</f>
        <v>0</v>
      </c>
      <c r="AR20" s="277" t="str">
        <f t="shared" si="26"/>
        <v/>
      </c>
      <c r="AS20" s="278"/>
      <c r="AT20" s="278"/>
      <c r="AU20" s="93" t="str">
        <f t="shared" si="27"/>
        <v/>
      </c>
      <c r="AV20" s="94" t="str">
        <f t="shared" si="28"/>
        <v/>
      </c>
      <c r="AW20" s="95" t="str">
        <f t="shared" si="29"/>
        <v/>
      </c>
      <c r="AX20" s="315" t="str">
        <f t="shared" si="30"/>
        <v/>
      </c>
      <c r="AY20" s="328" t="str">
        <f t="shared" si="6"/>
        <v/>
      </c>
      <c r="AZ20" s="319" t="str">
        <f t="shared" si="31"/>
        <v/>
      </c>
      <c r="BA20" s="97" t="str">
        <f t="shared" si="32"/>
        <v/>
      </c>
      <c r="BB20" s="97" t="str">
        <f t="shared" si="33"/>
        <v/>
      </c>
      <c r="BC20" s="394" t="str">
        <f t="shared" si="34"/>
        <v/>
      </c>
      <c r="BD20" s="388" t="str">
        <f t="shared" ca="1" si="35"/>
        <v/>
      </c>
      <c r="BE20" s="271"/>
      <c r="BF20" s="289"/>
      <c r="BG20" s="345"/>
      <c r="BH20" s="290"/>
    </row>
    <row r="21" spans="1:60" ht="22.5" customHeight="1">
      <c r="A21" s="120"/>
      <c r="B21" s="221" t="str">
        <f>IF(ISBLANK('Baseline Paddock Data'!B21),"",'Baseline Paddock Data'!B21)</f>
        <v/>
      </c>
      <c r="C21" s="83" t="str">
        <f>IF(ISBLANK('Baseline Paddock Data'!C21),"",'Baseline Paddock Data'!C21)</f>
        <v/>
      </c>
      <c r="D21" s="326">
        <f>IF(ISBLANK(C21),"",(IF(ISBLANK('Baseline Paddock Data'!D21),'Baseline Paddock Data'!F21,'Baseline Paddock Data'!D21/2.471)))</f>
        <v>0</v>
      </c>
      <c r="E21" s="326">
        <f>IF(ISBLANK(C21),"",(IF(ISBLANK('Baseline Paddock Data'!E21),'Baseline Paddock Data'!G21,'Baseline Paddock Data'!E21/2.471)))</f>
        <v>0</v>
      </c>
      <c r="F21" s="230" t="str">
        <f>IF(ISBLANK('Baseline Paddock Data'!H21),"",'Baseline Paddock Data'!H21)</f>
        <v/>
      </c>
      <c r="G21" s="270"/>
      <c r="H21" s="271"/>
      <c r="I21" s="272"/>
      <c r="J21" s="92">
        <f>IF(ISBLANK(H21), 'Enter Head to Work Out AE'!D19, (H21*I21))</f>
        <v>0</v>
      </c>
      <c r="K21" s="277" t="str">
        <f t="shared" si="7"/>
        <v/>
      </c>
      <c r="L21" s="278"/>
      <c r="M21" s="278"/>
      <c r="N21" s="93" t="str">
        <f t="shared" si="8"/>
        <v/>
      </c>
      <c r="O21" s="94" t="str">
        <f t="shared" si="9"/>
        <v/>
      </c>
      <c r="P21" s="95" t="str">
        <f t="shared" si="10"/>
        <v/>
      </c>
      <c r="Q21" s="315" t="str">
        <f t="shared" si="11"/>
        <v/>
      </c>
      <c r="R21" s="317"/>
      <c r="S21" s="330" t="str" cm="1">
        <f t="array" ref="S21">IF(G21=0,"",_xlfn.IFS(G21="No grazing value - 0",R21*0,G21="Low - 10%",R21*0.1,G21="Moderate - 20%",R21*0.2,G21="High - 30%",R21*0.3,G21="Introduced pastures/Intensive - 45%", R21*0.45, G21="STACK method",R21*1))</f>
        <v/>
      </c>
      <c r="T21" s="319" t="str">
        <f t="shared" si="1"/>
        <v/>
      </c>
      <c r="U21" s="97" t="str">
        <f t="shared" si="12"/>
        <v/>
      </c>
      <c r="V21" s="97" t="str">
        <f t="shared" si="13"/>
        <v/>
      </c>
      <c r="W21" s="389" t="str">
        <f t="shared" si="14"/>
        <v/>
      </c>
      <c r="X21" s="388" t="str">
        <f t="shared" ca="1" si="15"/>
        <v/>
      </c>
      <c r="Y21" s="283"/>
      <c r="Z21" s="284"/>
      <c r="AA21" s="92">
        <f>IF(ISBLANK(Y21), 'Enter Head to Work Out AE'!$D19, (Y21*Z21))</f>
        <v>0</v>
      </c>
      <c r="AB21" s="277" t="str">
        <f t="shared" si="16"/>
        <v/>
      </c>
      <c r="AC21" s="278"/>
      <c r="AD21" s="278"/>
      <c r="AE21" s="93" t="str">
        <f t="shared" si="17"/>
        <v/>
      </c>
      <c r="AF21" s="94" t="str">
        <f t="shared" si="18"/>
        <v/>
      </c>
      <c r="AG21" s="95" t="str">
        <f t="shared" si="19"/>
        <v/>
      </c>
      <c r="AH21" s="315" t="str">
        <f t="shared" si="20"/>
        <v/>
      </c>
      <c r="AI21" s="328" t="str">
        <f t="shared" si="21"/>
        <v/>
      </c>
      <c r="AJ21" s="319" t="str">
        <f t="shared" si="22"/>
        <v/>
      </c>
      <c r="AK21" s="97" t="str">
        <f t="shared" si="23"/>
        <v/>
      </c>
      <c r="AL21" s="97" t="str">
        <f t="shared" si="5"/>
        <v/>
      </c>
      <c r="AM21" s="394" t="str">
        <f t="shared" si="24"/>
        <v/>
      </c>
      <c r="AN21" s="388" t="str">
        <f t="shared" ca="1" si="25"/>
        <v/>
      </c>
      <c r="AO21" s="271"/>
      <c r="AP21" s="284"/>
      <c r="AQ21" s="92">
        <f>IF(ISBLANK(AO21), 'Enter Head to Work Out AE'!$D19, (AO21*AP21))</f>
        <v>0</v>
      </c>
      <c r="AR21" s="277" t="str">
        <f t="shared" si="26"/>
        <v/>
      </c>
      <c r="AS21" s="278"/>
      <c r="AT21" s="278"/>
      <c r="AU21" s="93" t="str">
        <f t="shared" si="27"/>
        <v/>
      </c>
      <c r="AV21" s="94" t="str">
        <f t="shared" si="28"/>
        <v/>
      </c>
      <c r="AW21" s="95" t="str">
        <f t="shared" si="29"/>
        <v/>
      </c>
      <c r="AX21" s="315" t="str">
        <f t="shared" si="30"/>
        <v/>
      </c>
      <c r="AY21" s="328" t="str">
        <f t="shared" si="6"/>
        <v/>
      </c>
      <c r="AZ21" s="319" t="str">
        <f t="shared" si="31"/>
        <v/>
      </c>
      <c r="BA21" s="97" t="str">
        <f t="shared" si="32"/>
        <v/>
      </c>
      <c r="BB21" s="97" t="str">
        <f t="shared" si="33"/>
        <v/>
      </c>
      <c r="BC21" s="394" t="str">
        <f t="shared" si="34"/>
        <v/>
      </c>
      <c r="BD21" s="388" t="str">
        <f t="shared" ca="1" si="35"/>
        <v/>
      </c>
      <c r="BE21" s="271"/>
      <c r="BF21" s="289"/>
      <c r="BG21" s="345"/>
      <c r="BH21" s="290"/>
    </row>
    <row r="22" spans="1:60" ht="22.5" customHeight="1">
      <c r="A22" s="120"/>
      <c r="B22" s="221" t="str">
        <f>IF(ISBLANK('Baseline Paddock Data'!B22),"",'Baseline Paddock Data'!B22)</f>
        <v/>
      </c>
      <c r="C22" s="83" t="str">
        <f>IF(ISBLANK('Baseline Paddock Data'!C22),"",'Baseline Paddock Data'!C22)</f>
        <v/>
      </c>
      <c r="D22" s="326">
        <f>IF(ISBLANK(C22),"",(IF(ISBLANK('Baseline Paddock Data'!D22),'Baseline Paddock Data'!F22,'Baseline Paddock Data'!D22/2.471)))</f>
        <v>0</v>
      </c>
      <c r="E22" s="326">
        <f>IF(ISBLANK(C22),"",(IF(ISBLANK('Baseline Paddock Data'!E22),'Baseline Paddock Data'!G22,'Baseline Paddock Data'!E22/2.471)))</f>
        <v>0</v>
      </c>
      <c r="F22" s="230" t="str">
        <f>IF(ISBLANK('Baseline Paddock Data'!H22),"",'Baseline Paddock Data'!H22)</f>
        <v/>
      </c>
      <c r="G22" s="270"/>
      <c r="H22" s="271"/>
      <c r="I22" s="272"/>
      <c r="J22" s="92">
        <f>IF(ISBLANK(H22), 'Enter Head to Work Out AE'!D20, (H22*I22))</f>
        <v>0</v>
      </c>
      <c r="K22" s="277" t="str">
        <f t="shared" si="7"/>
        <v/>
      </c>
      <c r="L22" s="278"/>
      <c r="M22" s="278"/>
      <c r="N22" s="93" t="str">
        <f t="shared" si="8"/>
        <v/>
      </c>
      <c r="O22" s="94" t="str">
        <f t="shared" si="9"/>
        <v/>
      </c>
      <c r="P22" s="95" t="str">
        <f t="shared" si="10"/>
        <v/>
      </c>
      <c r="Q22" s="315" t="str">
        <f t="shared" si="11"/>
        <v/>
      </c>
      <c r="R22" s="317"/>
      <c r="S22" s="330" t="str" cm="1">
        <f t="array" ref="S22">IF(G22=0,"",_xlfn.IFS(G22="No grazing value - 0",R22*0,G22="Low - 10%",R22*0.1,G22="Moderate - 20%",R22*0.2,G22="High - 30%",R22*0.3,G22="Introduced pastures/Intensive - 45%", R22*0.45, G22="STACK method",R22*1))</f>
        <v/>
      </c>
      <c r="T22" s="319" t="str">
        <f t="shared" si="1"/>
        <v/>
      </c>
      <c r="U22" s="97" t="str">
        <f t="shared" si="12"/>
        <v/>
      </c>
      <c r="V22" s="97" t="str">
        <f t="shared" si="13"/>
        <v/>
      </c>
      <c r="W22" s="389" t="str">
        <f t="shared" si="14"/>
        <v/>
      </c>
      <c r="X22" s="388" t="str">
        <f t="shared" ca="1" si="15"/>
        <v/>
      </c>
      <c r="Y22" s="283"/>
      <c r="Z22" s="284"/>
      <c r="AA22" s="92">
        <f>IF(ISBLANK(Y22), 'Enter Head to Work Out AE'!$D20, (Y22*Z22))</f>
        <v>0</v>
      </c>
      <c r="AB22" s="277" t="str">
        <f t="shared" si="16"/>
        <v/>
      </c>
      <c r="AC22" s="278"/>
      <c r="AD22" s="278"/>
      <c r="AE22" s="93" t="str">
        <f t="shared" si="17"/>
        <v/>
      </c>
      <c r="AF22" s="94" t="str">
        <f t="shared" si="18"/>
        <v/>
      </c>
      <c r="AG22" s="95" t="str">
        <f t="shared" si="19"/>
        <v/>
      </c>
      <c r="AH22" s="315" t="str">
        <f t="shared" si="20"/>
        <v/>
      </c>
      <c r="AI22" s="328" t="str">
        <f t="shared" si="21"/>
        <v/>
      </c>
      <c r="AJ22" s="319" t="str">
        <f t="shared" si="22"/>
        <v/>
      </c>
      <c r="AK22" s="97" t="str">
        <f t="shared" si="23"/>
        <v/>
      </c>
      <c r="AL22" s="97" t="str">
        <f t="shared" si="5"/>
        <v/>
      </c>
      <c r="AM22" s="394" t="str">
        <f t="shared" si="24"/>
        <v/>
      </c>
      <c r="AN22" s="388" t="str">
        <f t="shared" ca="1" si="25"/>
        <v/>
      </c>
      <c r="AO22" s="271"/>
      <c r="AP22" s="284"/>
      <c r="AQ22" s="92">
        <f>IF(ISBLANK(AO22), 'Enter Head to Work Out AE'!$D20, (AO22*AP22))</f>
        <v>0</v>
      </c>
      <c r="AR22" s="277" t="str">
        <f t="shared" si="26"/>
        <v/>
      </c>
      <c r="AS22" s="278"/>
      <c r="AT22" s="278"/>
      <c r="AU22" s="93" t="str">
        <f t="shared" si="27"/>
        <v/>
      </c>
      <c r="AV22" s="94" t="str">
        <f t="shared" si="28"/>
        <v/>
      </c>
      <c r="AW22" s="95" t="str">
        <f t="shared" si="29"/>
        <v/>
      </c>
      <c r="AX22" s="315" t="str">
        <f t="shared" si="30"/>
        <v/>
      </c>
      <c r="AY22" s="328" t="str">
        <f t="shared" si="6"/>
        <v/>
      </c>
      <c r="AZ22" s="319" t="str">
        <f t="shared" si="31"/>
        <v/>
      </c>
      <c r="BA22" s="97" t="str">
        <f t="shared" si="32"/>
        <v/>
      </c>
      <c r="BB22" s="97" t="str">
        <f t="shared" si="33"/>
        <v/>
      </c>
      <c r="BC22" s="394" t="str">
        <f t="shared" si="34"/>
        <v/>
      </c>
      <c r="BD22" s="388" t="str">
        <f t="shared" ca="1" si="35"/>
        <v/>
      </c>
      <c r="BE22" s="271"/>
      <c r="BF22" s="289"/>
      <c r="BG22" s="345"/>
      <c r="BH22" s="290"/>
    </row>
    <row r="23" spans="1:60" ht="22.5" customHeight="1">
      <c r="A23" s="120"/>
      <c r="B23" s="221" t="str">
        <f>IF(ISBLANK('Baseline Paddock Data'!B23),"",'Baseline Paddock Data'!B23)</f>
        <v/>
      </c>
      <c r="C23" s="83" t="str">
        <f>IF(ISBLANK('Baseline Paddock Data'!C23),"",'Baseline Paddock Data'!C23)</f>
        <v/>
      </c>
      <c r="D23" s="326">
        <f>IF(ISBLANK(C23),"",(IF(ISBLANK('Baseline Paddock Data'!D23),'Baseline Paddock Data'!F23,'Baseline Paddock Data'!D23/2.471)))</f>
        <v>0</v>
      </c>
      <c r="E23" s="326">
        <f>IF(ISBLANK(C23),"",(IF(ISBLANK('Baseline Paddock Data'!E23),'Baseline Paddock Data'!G23,'Baseline Paddock Data'!E23/2.471)))</f>
        <v>0</v>
      </c>
      <c r="F23" s="230" t="str">
        <f>IF(ISBLANK('Baseline Paddock Data'!H23),"",'Baseline Paddock Data'!H23)</f>
        <v/>
      </c>
      <c r="G23" s="270"/>
      <c r="H23" s="271"/>
      <c r="I23" s="272"/>
      <c r="J23" s="92">
        <f>IF(ISBLANK(H23), 'Enter Head to Work Out AE'!D21, (H23*I23))</f>
        <v>0</v>
      </c>
      <c r="K23" s="277" t="str">
        <f t="shared" si="7"/>
        <v/>
      </c>
      <c r="L23" s="278"/>
      <c r="M23" s="278"/>
      <c r="N23" s="93" t="str">
        <f t="shared" si="8"/>
        <v/>
      </c>
      <c r="O23" s="94" t="str">
        <f t="shared" si="9"/>
        <v/>
      </c>
      <c r="P23" s="95" t="str">
        <f t="shared" si="10"/>
        <v/>
      </c>
      <c r="Q23" s="315" t="str">
        <f t="shared" si="11"/>
        <v/>
      </c>
      <c r="R23" s="317"/>
      <c r="S23" s="330" t="str" cm="1">
        <f t="array" ref="S23">IF(G23=0,"",_xlfn.IFS(G23="No grazing value - 0",R23*0,G23="Low - 10%",R23*0.1,G23="Moderate - 20%",R23*0.2,G23="High - 30%",R23*0.3,G23="Introduced pastures/Intensive - 45%", R23*0.45, G23="STACK method",R23*1))</f>
        <v/>
      </c>
      <c r="T23" s="319" t="str">
        <f t="shared" si="1"/>
        <v/>
      </c>
      <c r="U23" s="97" t="str">
        <f t="shared" si="12"/>
        <v/>
      </c>
      <c r="V23" s="97" t="str">
        <f t="shared" si="13"/>
        <v/>
      </c>
      <c r="W23" s="389" t="str">
        <f t="shared" si="14"/>
        <v/>
      </c>
      <c r="X23" s="388" t="str">
        <f t="shared" ca="1" si="15"/>
        <v/>
      </c>
      <c r="Y23" s="283"/>
      <c r="Z23" s="284"/>
      <c r="AA23" s="92">
        <f>IF(ISBLANK(Y23), 'Enter Head to Work Out AE'!$D21, (Y23*Z23))</f>
        <v>0</v>
      </c>
      <c r="AB23" s="277" t="str">
        <f t="shared" si="16"/>
        <v/>
      </c>
      <c r="AC23" s="278"/>
      <c r="AD23" s="278"/>
      <c r="AE23" s="93" t="str">
        <f t="shared" si="17"/>
        <v/>
      </c>
      <c r="AF23" s="94" t="str">
        <f t="shared" si="18"/>
        <v/>
      </c>
      <c r="AG23" s="95" t="str">
        <f t="shared" si="19"/>
        <v/>
      </c>
      <c r="AH23" s="315" t="str">
        <f t="shared" si="20"/>
        <v/>
      </c>
      <c r="AI23" s="328" t="str">
        <f t="shared" si="21"/>
        <v/>
      </c>
      <c r="AJ23" s="319" t="str">
        <f t="shared" si="22"/>
        <v/>
      </c>
      <c r="AK23" s="97" t="str">
        <f t="shared" si="23"/>
        <v/>
      </c>
      <c r="AL23" s="97" t="str">
        <f t="shared" si="5"/>
        <v/>
      </c>
      <c r="AM23" s="394" t="str">
        <f t="shared" si="24"/>
        <v/>
      </c>
      <c r="AN23" s="388" t="str">
        <f t="shared" ca="1" si="25"/>
        <v/>
      </c>
      <c r="AO23" s="271"/>
      <c r="AP23" s="284"/>
      <c r="AQ23" s="92">
        <f>IF(ISBLANK(AO23), 'Enter Head to Work Out AE'!$D21, (AO23*AP23))</f>
        <v>0</v>
      </c>
      <c r="AR23" s="277" t="str">
        <f t="shared" si="26"/>
        <v/>
      </c>
      <c r="AS23" s="278"/>
      <c r="AT23" s="278"/>
      <c r="AU23" s="93" t="str">
        <f t="shared" si="27"/>
        <v/>
      </c>
      <c r="AV23" s="94" t="str">
        <f t="shared" si="28"/>
        <v/>
      </c>
      <c r="AW23" s="95" t="str">
        <f t="shared" si="29"/>
        <v/>
      </c>
      <c r="AX23" s="315" t="str">
        <f t="shared" si="30"/>
        <v/>
      </c>
      <c r="AY23" s="328" t="str">
        <f t="shared" si="6"/>
        <v/>
      </c>
      <c r="AZ23" s="319" t="str">
        <f t="shared" si="31"/>
        <v/>
      </c>
      <c r="BA23" s="97" t="str">
        <f t="shared" si="32"/>
        <v/>
      </c>
      <c r="BB23" s="97" t="str">
        <f t="shared" si="33"/>
        <v/>
      </c>
      <c r="BC23" s="394" t="str">
        <f t="shared" si="34"/>
        <v/>
      </c>
      <c r="BD23" s="388" t="str">
        <f t="shared" ca="1" si="35"/>
        <v/>
      </c>
      <c r="BE23" s="271"/>
      <c r="BF23" s="289"/>
      <c r="BG23" s="345"/>
      <c r="BH23" s="290"/>
    </row>
    <row r="24" spans="1:60" ht="22.5" customHeight="1">
      <c r="A24" s="120"/>
      <c r="B24" s="221" t="str">
        <f>IF(ISBLANK('Baseline Paddock Data'!B24),"",'Baseline Paddock Data'!B24)</f>
        <v/>
      </c>
      <c r="C24" s="83" t="str">
        <f>IF(ISBLANK('Baseline Paddock Data'!C24),"",'Baseline Paddock Data'!C24)</f>
        <v/>
      </c>
      <c r="D24" s="326">
        <f>IF(ISBLANK(C24),"",(IF(ISBLANK('Baseline Paddock Data'!D24),'Baseline Paddock Data'!F24,'Baseline Paddock Data'!D24/2.471)))</f>
        <v>0</v>
      </c>
      <c r="E24" s="326">
        <f>IF(ISBLANK(C24),"",(IF(ISBLANK('Baseline Paddock Data'!E24),'Baseline Paddock Data'!G24,'Baseline Paddock Data'!E24/2.471)))</f>
        <v>0</v>
      </c>
      <c r="F24" s="230" t="str">
        <f>IF(ISBLANK('Baseline Paddock Data'!H24),"",'Baseline Paddock Data'!H24)</f>
        <v/>
      </c>
      <c r="G24" s="270"/>
      <c r="H24" s="271"/>
      <c r="I24" s="272"/>
      <c r="J24" s="92">
        <f>IF(ISBLANK(H24), 'Enter Head to Work Out AE'!D22, (H24*I24))</f>
        <v>0</v>
      </c>
      <c r="K24" s="277" t="str">
        <f t="shared" si="7"/>
        <v/>
      </c>
      <c r="L24" s="278"/>
      <c r="M24" s="278"/>
      <c r="N24" s="93" t="str">
        <f t="shared" si="8"/>
        <v/>
      </c>
      <c r="O24" s="94" t="str">
        <f t="shared" si="9"/>
        <v/>
      </c>
      <c r="P24" s="95" t="str">
        <f t="shared" si="10"/>
        <v/>
      </c>
      <c r="Q24" s="315" t="str">
        <f t="shared" si="11"/>
        <v/>
      </c>
      <c r="R24" s="317"/>
      <c r="S24" s="330" t="str" cm="1">
        <f t="array" ref="S24">IF(G24=0,"",_xlfn.IFS(G24="No grazing value - 0",R24*0,G24="Low - 10%",R24*0.1,G24="Moderate - 20%",R24*0.2,G24="High - 30%",R24*0.3,G24="Introduced pastures/Intensive - 45%", R24*0.45, G24="STACK method",R24*1))</f>
        <v/>
      </c>
      <c r="T24" s="319" t="str">
        <f t="shared" si="1"/>
        <v/>
      </c>
      <c r="U24" s="97" t="str">
        <f t="shared" si="12"/>
        <v/>
      </c>
      <c r="V24" s="97" t="str">
        <f t="shared" si="13"/>
        <v/>
      </c>
      <c r="W24" s="389" t="str">
        <f t="shared" si="14"/>
        <v/>
      </c>
      <c r="X24" s="388" t="str">
        <f t="shared" ca="1" si="15"/>
        <v/>
      </c>
      <c r="Y24" s="283"/>
      <c r="Z24" s="284"/>
      <c r="AA24" s="92">
        <f>IF(ISBLANK(Y24), 'Enter Head to Work Out AE'!$D22, (Y24*Z24))</f>
        <v>0</v>
      </c>
      <c r="AB24" s="277" t="str">
        <f t="shared" si="16"/>
        <v/>
      </c>
      <c r="AC24" s="278"/>
      <c r="AD24" s="278"/>
      <c r="AE24" s="93" t="str">
        <f t="shared" si="17"/>
        <v/>
      </c>
      <c r="AF24" s="94" t="str">
        <f t="shared" si="18"/>
        <v/>
      </c>
      <c r="AG24" s="95" t="str">
        <f t="shared" si="19"/>
        <v/>
      </c>
      <c r="AH24" s="315" t="str">
        <f t="shared" si="20"/>
        <v/>
      </c>
      <c r="AI24" s="328" t="str">
        <f t="shared" si="21"/>
        <v/>
      </c>
      <c r="AJ24" s="319" t="str">
        <f t="shared" si="22"/>
        <v/>
      </c>
      <c r="AK24" s="97" t="str">
        <f t="shared" si="23"/>
        <v/>
      </c>
      <c r="AL24" s="97" t="str">
        <f t="shared" si="5"/>
        <v/>
      </c>
      <c r="AM24" s="394" t="str">
        <f t="shared" si="24"/>
        <v/>
      </c>
      <c r="AN24" s="388" t="str">
        <f t="shared" ca="1" si="25"/>
        <v/>
      </c>
      <c r="AO24" s="271"/>
      <c r="AP24" s="284"/>
      <c r="AQ24" s="92">
        <f>IF(ISBLANK(AO24), 'Enter Head to Work Out AE'!$D22, (AO24*AP24))</f>
        <v>0</v>
      </c>
      <c r="AR24" s="277" t="str">
        <f t="shared" si="26"/>
        <v/>
      </c>
      <c r="AS24" s="278"/>
      <c r="AT24" s="278"/>
      <c r="AU24" s="93" t="str">
        <f t="shared" si="27"/>
        <v/>
      </c>
      <c r="AV24" s="94" t="str">
        <f t="shared" si="28"/>
        <v/>
      </c>
      <c r="AW24" s="95" t="str">
        <f t="shared" si="29"/>
        <v/>
      </c>
      <c r="AX24" s="315" t="str">
        <f t="shared" si="30"/>
        <v/>
      </c>
      <c r="AY24" s="328" t="str">
        <f t="shared" si="6"/>
        <v/>
      </c>
      <c r="AZ24" s="319" t="str">
        <f t="shared" si="31"/>
        <v/>
      </c>
      <c r="BA24" s="97" t="str">
        <f t="shared" si="32"/>
        <v/>
      </c>
      <c r="BB24" s="97" t="str">
        <f t="shared" si="33"/>
        <v/>
      </c>
      <c r="BC24" s="394" t="str">
        <f t="shared" si="34"/>
        <v/>
      </c>
      <c r="BD24" s="388" t="str">
        <f t="shared" ca="1" si="35"/>
        <v/>
      </c>
      <c r="BE24" s="271"/>
      <c r="BF24" s="289"/>
      <c r="BG24" s="345"/>
      <c r="BH24" s="290"/>
    </row>
    <row r="25" spans="1:60" ht="22.5" customHeight="1">
      <c r="A25" s="120"/>
      <c r="B25" s="221" t="str">
        <f>IF(ISBLANK('Baseline Paddock Data'!B25),"",'Baseline Paddock Data'!B25)</f>
        <v/>
      </c>
      <c r="C25" s="83" t="str">
        <f>IF(ISBLANK('Baseline Paddock Data'!C25),"",'Baseline Paddock Data'!C25)</f>
        <v/>
      </c>
      <c r="D25" s="326">
        <f>IF(ISBLANK(C25),"",(IF(ISBLANK('Baseline Paddock Data'!D25),'Baseline Paddock Data'!F25,'Baseline Paddock Data'!D25/2.471)))</f>
        <v>0</v>
      </c>
      <c r="E25" s="326">
        <f>IF(ISBLANK(C25),"",(IF(ISBLANK('Baseline Paddock Data'!E25),'Baseline Paddock Data'!G25,'Baseline Paddock Data'!E25/2.471)))</f>
        <v>0</v>
      </c>
      <c r="F25" s="230" t="str">
        <f>IF(ISBLANK('Baseline Paddock Data'!H25),"",'Baseline Paddock Data'!H25)</f>
        <v/>
      </c>
      <c r="G25" s="270"/>
      <c r="H25" s="271"/>
      <c r="I25" s="272"/>
      <c r="J25" s="92">
        <f>IF(ISBLANK(H25), 'Enter Head to Work Out AE'!D23, (H25*I25))</f>
        <v>0</v>
      </c>
      <c r="K25" s="277" t="str">
        <f t="shared" si="7"/>
        <v/>
      </c>
      <c r="L25" s="278"/>
      <c r="M25" s="278"/>
      <c r="N25" s="93" t="str">
        <f t="shared" si="8"/>
        <v/>
      </c>
      <c r="O25" s="94" t="str">
        <f t="shared" si="9"/>
        <v/>
      </c>
      <c r="P25" s="95" t="str">
        <f t="shared" si="10"/>
        <v/>
      </c>
      <c r="Q25" s="315" t="str">
        <f t="shared" si="11"/>
        <v/>
      </c>
      <c r="R25" s="317"/>
      <c r="S25" s="330" t="str" cm="1">
        <f t="array" ref="S25">IF(G25=0,"",_xlfn.IFS(G25="No grazing value - 0",R25*0,G25="Low - 10%",R25*0.1,G25="Moderate - 20%",R25*0.2,G25="High - 30%",R25*0.3,G25="Introduced pastures/Intensive - 45%", R25*0.45, G25="STACK method",R25*1))</f>
        <v/>
      </c>
      <c r="T25" s="319" t="str">
        <f t="shared" si="1"/>
        <v/>
      </c>
      <c r="U25" s="97" t="str">
        <f t="shared" si="12"/>
        <v/>
      </c>
      <c r="V25" s="97" t="str">
        <f t="shared" si="13"/>
        <v/>
      </c>
      <c r="W25" s="389" t="str">
        <f t="shared" si="14"/>
        <v/>
      </c>
      <c r="X25" s="388" t="str">
        <f t="shared" ca="1" si="15"/>
        <v/>
      </c>
      <c r="Y25" s="283"/>
      <c r="Z25" s="284"/>
      <c r="AA25" s="92">
        <f>IF(ISBLANK(Y25), 'Enter Head to Work Out AE'!$D23, (Y25*Z25))</f>
        <v>0</v>
      </c>
      <c r="AB25" s="277" t="str">
        <f t="shared" si="16"/>
        <v/>
      </c>
      <c r="AC25" s="278"/>
      <c r="AD25" s="278"/>
      <c r="AE25" s="93" t="str">
        <f t="shared" si="17"/>
        <v/>
      </c>
      <c r="AF25" s="94" t="str">
        <f t="shared" si="18"/>
        <v/>
      </c>
      <c r="AG25" s="95" t="str">
        <f t="shared" si="19"/>
        <v/>
      </c>
      <c r="AH25" s="315" t="str">
        <f t="shared" si="20"/>
        <v/>
      </c>
      <c r="AI25" s="328" t="str">
        <f t="shared" si="21"/>
        <v/>
      </c>
      <c r="AJ25" s="319" t="str">
        <f t="shared" si="22"/>
        <v/>
      </c>
      <c r="AK25" s="97" t="str">
        <f t="shared" si="23"/>
        <v/>
      </c>
      <c r="AL25" s="97" t="str">
        <f t="shared" si="5"/>
        <v/>
      </c>
      <c r="AM25" s="394" t="str">
        <f t="shared" si="24"/>
        <v/>
      </c>
      <c r="AN25" s="388" t="str">
        <f t="shared" ca="1" si="25"/>
        <v/>
      </c>
      <c r="AO25" s="271"/>
      <c r="AP25" s="284"/>
      <c r="AQ25" s="92">
        <f>IF(ISBLANK(AO25), 'Enter Head to Work Out AE'!$D23, (AO25*AP25))</f>
        <v>0</v>
      </c>
      <c r="AR25" s="277" t="str">
        <f t="shared" si="26"/>
        <v/>
      </c>
      <c r="AS25" s="278"/>
      <c r="AT25" s="278"/>
      <c r="AU25" s="93" t="str">
        <f t="shared" si="27"/>
        <v/>
      </c>
      <c r="AV25" s="94" t="str">
        <f t="shared" si="28"/>
        <v/>
      </c>
      <c r="AW25" s="95" t="str">
        <f t="shared" si="29"/>
        <v/>
      </c>
      <c r="AX25" s="315" t="str">
        <f t="shared" si="30"/>
        <v/>
      </c>
      <c r="AY25" s="328" t="str">
        <f t="shared" si="6"/>
        <v/>
      </c>
      <c r="AZ25" s="319" t="str">
        <f t="shared" si="31"/>
        <v/>
      </c>
      <c r="BA25" s="97" t="str">
        <f t="shared" si="32"/>
        <v/>
      </c>
      <c r="BB25" s="97" t="str">
        <f t="shared" si="33"/>
        <v/>
      </c>
      <c r="BC25" s="394" t="str">
        <f t="shared" si="34"/>
        <v/>
      </c>
      <c r="BD25" s="388" t="str">
        <f t="shared" ca="1" si="35"/>
        <v/>
      </c>
      <c r="BE25" s="271"/>
      <c r="BF25" s="289"/>
      <c r="BG25" s="345"/>
      <c r="BH25" s="290"/>
    </row>
    <row r="26" spans="1:60" ht="22.5" customHeight="1">
      <c r="A26" s="120"/>
      <c r="B26" s="221" t="str">
        <f>IF(ISBLANK('Baseline Paddock Data'!B26),"",'Baseline Paddock Data'!B26)</f>
        <v/>
      </c>
      <c r="C26" s="83" t="str">
        <f>IF(ISBLANK('Baseline Paddock Data'!C26),"",'Baseline Paddock Data'!C26)</f>
        <v/>
      </c>
      <c r="D26" s="326">
        <f>IF(ISBLANK(C26),"",(IF(ISBLANK('Baseline Paddock Data'!D26),'Baseline Paddock Data'!F26,'Baseline Paddock Data'!D26/2.471)))</f>
        <v>0</v>
      </c>
      <c r="E26" s="326">
        <f>IF(ISBLANK(C26),"",(IF(ISBLANK('Baseline Paddock Data'!E26),'Baseline Paddock Data'!G26,'Baseline Paddock Data'!E26/2.471)))</f>
        <v>0</v>
      </c>
      <c r="F26" s="230" t="str">
        <f>IF(ISBLANK('Baseline Paddock Data'!H26),"",'Baseline Paddock Data'!H26)</f>
        <v/>
      </c>
      <c r="G26" s="270"/>
      <c r="H26" s="271"/>
      <c r="I26" s="272"/>
      <c r="J26" s="92">
        <f>IF(ISBLANK(H26), 'Enter Head to Work Out AE'!D24, (H26*I26))</f>
        <v>0</v>
      </c>
      <c r="K26" s="277" t="str">
        <f t="shared" si="7"/>
        <v/>
      </c>
      <c r="L26" s="278"/>
      <c r="M26" s="278"/>
      <c r="N26" s="93" t="str">
        <f t="shared" si="8"/>
        <v/>
      </c>
      <c r="O26" s="94" t="str">
        <f t="shared" si="9"/>
        <v/>
      </c>
      <c r="P26" s="95" t="str">
        <f t="shared" si="10"/>
        <v/>
      </c>
      <c r="Q26" s="315" t="str">
        <f t="shared" si="11"/>
        <v/>
      </c>
      <c r="R26" s="317"/>
      <c r="S26" s="330" t="str" cm="1">
        <f t="array" ref="S26">IF(G26=0,"",_xlfn.IFS(G26="No grazing value - 0",R26*0,G26="Low - 10%",R26*0.1,G26="Moderate - 20%",R26*0.2,G26="High - 30%",R26*0.3,G26="Introduced pastures/Intensive - 45%", R26*0.45, G26="STACK method",R26*1))</f>
        <v/>
      </c>
      <c r="T26" s="319" t="str">
        <f t="shared" si="1"/>
        <v/>
      </c>
      <c r="U26" s="97" t="str">
        <f t="shared" si="12"/>
        <v/>
      </c>
      <c r="V26" s="97" t="str">
        <f t="shared" si="13"/>
        <v/>
      </c>
      <c r="W26" s="389" t="str">
        <f t="shared" si="14"/>
        <v/>
      </c>
      <c r="X26" s="388" t="str">
        <f t="shared" ca="1" si="15"/>
        <v/>
      </c>
      <c r="Y26" s="283"/>
      <c r="Z26" s="284"/>
      <c r="AA26" s="92">
        <f>IF(ISBLANK(Y26), 'Enter Head to Work Out AE'!$D24, (Y26*Z26))</f>
        <v>0</v>
      </c>
      <c r="AB26" s="277" t="str">
        <f t="shared" si="16"/>
        <v/>
      </c>
      <c r="AC26" s="278"/>
      <c r="AD26" s="278"/>
      <c r="AE26" s="93" t="str">
        <f t="shared" si="17"/>
        <v/>
      </c>
      <c r="AF26" s="94" t="str">
        <f t="shared" si="18"/>
        <v/>
      </c>
      <c r="AG26" s="95" t="str">
        <f t="shared" si="19"/>
        <v/>
      </c>
      <c r="AH26" s="315" t="str">
        <f t="shared" si="20"/>
        <v/>
      </c>
      <c r="AI26" s="328" t="str">
        <f t="shared" si="21"/>
        <v/>
      </c>
      <c r="AJ26" s="319" t="str">
        <f t="shared" si="22"/>
        <v/>
      </c>
      <c r="AK26" s="97" t="str">
        <f t="shared" si="23"/>
        <v/>
      </c>
      <c r="AL26" s="97" t="str">
        <f t="shared" si="5"/>
        <v/>
      </c>
      <c r="AM26" s="394" t="str">
        <f t="shared" si="24"/>
        <v/>
      </c>
      <c r="AN26" s="388" t="str">
        <f t="shared" ca="1" si="25"/>
        <v/>
      </c>
      <c r="AO26" s="271"/>
      <c r="AP26" s="284"/>
      <c r="AQ26" s="92">
        <f>IF(ISBLANK(AO26), 'Enter Head to Work Out AE'!$D24, (AO26*AP26))</f>
        <v>0</v>
      </c>
      <c r="AR26" s="277" t="str">
        <f t="shared" si="26"/>
        <v/>
      </c>
      <c r="AS26" s="278"/>
      <c r="AT26" s="278"/>
      <c r="AU26" s="93" t="str">
        <f t="shared" si="27"/>
        <v/>
      </c>
      <c r="AV26" s="94" t="str">
        <f t="shared" si="28"/>
        <v/>
      </c>
      <c r="AW26" s="95" t="str">
        <f t="shared" si="29"/>
        <v/>
      </c>
      <c r="AX26" s="315" t="str">
        <f t="shared" si="30"/>
        <v/>
      </c>
      <c r="AY26" s="328" t="str">
        <f t="shared" si="6"/>
        <v/>
      </c>
      <c r="AZ26" s="319" t="str">
        <f t="shared" si="31"/>
        <v/>
      </c>
      <c r="BA26" s="97" t="str">
        <f t="shared" si="32"/>
        <v/>
      </c>
      <c r="BB26" s="97" t="str">
        <f t="shared" si="33"/>
        <v/>
      </c>
      <c r="BC26" s="394" t="str">
        <f t="shared" si="34"/>
        <v/>
      </c>
      <c r="BD26" s="388" t="str">
        <f t="shared" ca="1" si="35"/>
        <v/>
      </c>
      <c r="BE26" s="271"/>
      <c r="BF26" s="289"/>
      <c r="BG26" s="345"/>
      <c r="BH26" s="290"/>
    </row>
    <row r="27" spans="1:60" ht="22.5" customHeight="1">
      <c r="A27" s="120"/>
      <c r="B27" s="221" t="str">
        <f>IF(ISBLANK('Baseline Paddock Data'!B27),"",'Baseline Paddock Data'!B27)</f>
        <v/>
      </c>
      <c r="C27" s="83" t="str">
        <f>IF(ISBLANK('Baseline Paddock Data'!C27),"",'Baseline Paddock Data'!C27)</f>
        <v/>
      </c>
      <c r="D27" s="326">
        <f>IF(ISBLANK(C27),"",(IF(ISBLANK('Baseline Paddock Data'!D27),'Baseline Paddock Data'!F27,'Baseline Paddock Data'!D27/2.471)))</f>
        <v>0</v>
      </c>
      <c r="E27" s="326">
        <f>IF(ISBLANK(C27),"",(IF(ISBLANK('Baseline Paddock Data'!E27),'Baseline Paddock Data'!G27,'Baseline Paddock Data'!E27/2.471)))</f>
        <v>0</v>
      </c>
      <c r="F27" s="230" t="str">
        <f>IF(ISBLANK('Baseline Paddock Data'!H27),"",'Baseline Paddock Data'!H27)</f>
        <v/>
      </c>
      <c r="G27" s="270"/>
      <c r="H27" s="271"/>
      <c r="I27" s="272"/>
      <c r="J27" s="92">
        <f>IF(ISBLANK(H27), 'Enter Head to Work Out AE'!D25, (H27*I27))</f>
        <v>0</v>
      </c>
      <c r="K27" s="277" t="str">
        <f t="shared" si="7"/>
        <v/>
      </c>
      <c r="L27" s="278"/>
      <c r="M27" s="278"/>
      <c r="N27" s="93" t="str">
        <f t="shared" si="8"/>
        <v/>
      </c>
      <c r="O27" s="94" t="str">
        <f t="shared" si="9"/>
        <v/>
      </c>
      <c r="P27" s="95" t="str">
        <f t="shared" si="10"/>
        <v/>
      </c>
      <c r="Q27" s="315" t="str">
        <f t="shared" si="11"/>
        <v/>
      </c>
      <c r="R27" s="317"/>
      <c r="S27" s="330" t="str" cm="1">
        <f t="array" ref="S27">IF(G27=0,"",_xlfn.IFS(G27="No grazing value - 0",R27*0,G27="Low - 10%",R27*0.1,G27="Moderate - 20%",R27*0.2,G27="High - 30%",R27*0.3,G27="Introduced pastures/Intensive - 45%", R27*0.45, G27="STACK method",R27*1))</f>
        <v/>
      </c>
      <c r="T27" s="319" t="str">
        <f t="shared" si="1"/>
        <v/>
      </c>
      <c r="U27" s="97" t="str">
        <f t="shared" si="12"/>
        <v/>
      </c>
      <c r="V27" s="97" t="str">
        <f t="shared" si="13"/>
        <v/>
      </c>
      <c r="W27" s="389" t="str">
        <f t="shared" si="14"/>
        <v/>
      </c>
      <c r="X27" s="388" t="str">
        <f t="shared" ca="1" si="15"/>
        <v/>
      </c>
      <c r="Y27" s="283"/>
      <c r="Z27" s="284"/>
      <c r="AA27" s="92">
        <f>IF(ISBLANK(Y27), 'Enter Head to Work Out AE'!$D25, (Y27*Z27))</f>
        <v>0</v>
      </c>
      <c r="AB27" s="277" t="str">
        <f t="shared" si="16"/>
        <v/>
      </c>
      <c r="AC27" s="278"/>
      <c r="AD27" s="278"/>
      <c r="AE27" s="93" t="str">
        <f t="shared" si="17"/>
        <v/>
      </c>
      <c r="AF27" s="94" t="str">
        <f t="shared" si="18"/>
        <v/>
      </c>
      <c r="AG27" s="95" t="str">
        <f t="shared" si="19"/>
        <v/>
      </c>
      <c r="AH27" s="315" t="str">
        <f t="shared" si="20"/>
        <v/>
      </c>
      <c r="AI27" s="328" t="str">
        <f t="shared" si="21"/>
        <v/>
      </c>
      <c r="AJ27" s="319" t="str">
        <f t="shared" si="22"/>
        <v/>
      </c>
      <c r="AK27" s="97" t="str">
        <f t="shared" si="23"/>
        <v/>
      </c>
      <c r="AL27" s="97" t="str">
        <f t="shared" si="5"/>
        <v/>
      </c>
      <c r="AM27" s="394" t="str">
        <f t="shared" si="24"/>
        <v/>
      </c>
      <c r="AN27" s="388" t="str">
        <f t="shared" ca="1" si="25"/>
        <v/>
      </c>
      <c r="AO27" s="271"/>
      <c r="AP27" s="284"/>
      <c r="AQ27" s="92">
        <f>IF(ISBLANK(AO27), 'Enter Head to Work Out AE'!$D25, (AO27*AP27))</f>
        <v>0</v>
      </c>
      <c r="AR27" s="277" t="str">
        <f t="shared" si="26"/>
        <v/>
      </c>
      <c r="AS27" s="278"/>
      <c r="AT27" s="278"/>
      <c r="AU27" s="93" t="str">
        <f t="shared" si="27"/>
        <v/>
      </c>
      <c r="AV27" s="94" t="str">
        <f t="shared" si="28"/>
        <v/>
      </c>
      <c r="AW27" s="95" t="str">
        <f t="shared" si="29"/>
        <v/>
      </c>
      <c r="AX27" s="315" t="str">
        <f t="shared" si="30"/>
        <v/>
      </c>
      <c r="AY27" s="328" t="str">
        <f t="shared" si="6"/>
        <v/>
      </c>
      <c r="AZ27" s="319" t="str">
        <f t="shared" si="31"/>
        <v/>
      </c>
      <c r="BA27" s="97" t="str">
        <f t="shared" si="32"/>
        <v/>
      </c>
      <c r="BB27" s="97" t="str">
        <f t="shared" si="33"/>
        <v/>
      </c>
      <c r="BC27" s="394" t="str">
        <f t="shared" si="34"/>
        <v/>
      </c>
      <c r="BD27" s="388" t="str">
        <f t="shared" ca="1" si="35"/>
        <v/>
      </c>
      <c r="BE27" s="271"/>
      <c r="BF27" s="289"/>
      <c r="BG27" s="345"/>
      <c r="BH27" s="290"/>
    </row>
    <row r="28" spans="1:60" ht="22.5" customHeight="1">
      <c r="A28" s="120"/>
      <c r="B28" s="221" t="str">
        <f>IF(ISBLANK('Baseline Paddock Data'!B28),"",'Baseline Paddock Data'!B28)</f>
        <v/>
      </c>
      <c r="C28" s="83" t="str">
        <f>IF(ISBLANK('Baseline Paddock Data'!C28),"",'Baseline Paddock Data'!C28)</f>
        <v/>
      </c>
      <c r="D28" s="326">
        <f>IF(ISBLANK(C28),"",(IF(ISBLANK('Baseline Paddock Data'!D28),'Baseline Paddock Data'!F28,'Baseline Paddock Data'!D28/2.471)))</f>
        <v>0</v>
      </c>
      <c r="E28" s="326">
        <f>IF(ISBLANK(C28),"",(IF(ISBLANK('Baseline Paddock Data'!E28),'Baseline Paddock Data'!G28,'Baseline Paddock Data'!E28/2.471)))</f>
        <v>0</v>
      </c>
      <c r="F28" s="230" t="str">
        <f>IF(ISBLANK('Baseline Paddock Data'!H28),"",'Baseline Paddock Data'!H28)</f>
        <v/>
      </c>
      <c r="G28" s="270"/>
      <c r="H28" s="271"/>
      <c r="I28" s="272"/>
      <c r="J28" s="92">
        <f>IF(ISBLANK(H28), 'Enter Head to Work Out AE'!D26, (H28*I28))</f>
        <v>0</v>
      </c>
      <c r="K28" s="277" t="str">
        <f t="shared" si="7"/>
        <v/>
      </c>
      <c r="L28" s="278"/>
      <c r="M28" s="278"/>
      <c r="N28" s="93" t="str">
        <f t="shared" si="8"/>
        <v/>
      </c>
      <c r="O28" s="94" t="str">
        <f t="shared" si="9"/>
        <v/>
      </c>
      <c r="P28" s="95" t="str">
        <f t="shared" si="10"/>
        <v/>
      </c>
      <c r="Q28" s="315" t="str">
        <f t="shared" si="11"/>
        <v/>
      </c>
      <c r="R28" s="317"/>
      <c r="S28" s="330" t="str" cm="1">
        <f t="array" ref="S28">IF(G28=0,"",_xlfn.IFS(G28="No grazing value - 0",R28*0,G28="Low - 10%",R28*0.1,G28="Moderate - 20%",R28*0.2,G28="High - 30%",R28*0.3,G28="Introduced pastures/Intensive - 45%", R28*0.45, G28="STACK method",R28*1))</f>
        <v/>
      </c>
      <c r="T28" s="319" t="str">
        <f t="shared" si="1"/>
        <v/>
      </c>
      <c r="U28" s="97" t="str">
        <f t="shared" si="12"/>
        <v/>
      </c>
      <c r="V28" s="97" t="str">
        <f t="shared" si="13"/>
        <v/>
      </c>
      <c r="W28" s="389" t="str">
        <f t="shared" si="14"/>
        <v/>
      </c>
      <c r="X28" s="388" t="str">
        <f t="shared" ca="1" si="15"/>
        <v/>
      </c>
      <c r="Y28" s="283"/>
      <c r="Z28" s="284"/>
      <c r="AA28" s="92">
        <f>IF(ISBLANK(Y28), 'Enter Head to Work Out AE'!$D26, (Y28*Z28))</f>
        <v>0</v>
      </c>
      <c r="AB28" s="277" t="str">
        <f t="shared" si="16"/>
        <v/>
      </c>
      <c r="AC28" s="278"/>
      <c r="AD28" s="278"/>
      <c r="AE28" s="93" t="str">
        <f t="shared" si="17"/>
        <v/>
      </c>
      <c r="AF28" s="94" t="str">
        <f t="shared" si="18"/>
        <v/>
      </c>
      <c r="AG28" s="95" t="str">
        <f t="shared" si="19"/>
        <v/>
      </c>
      <c r="AH28" s="315" t="str">
        <f t="shared" si="20"/>
        <v/>
      </c>
      <c r="AI28" s="328" t="str">
        <f t="shared" si="21"/>
        <v/>
      </c>
      <c r="AJ28" s="319" t="str">
        <f t="shared" si="22"/>
        <v/>
      </c>
      <c r="AK28" s="97" t="str">
        <f t="shared" si="23"/>
        <v/>
      </c>
      <c r="AL28" s="97" t="str">
        <f t="shared" si="5"/>
        <v/>
      </c>
      <c r="AM28" s="394" t="str">
        <f t="shared" si="24"/>
        <v/>
      </c>
      <c r="AN28" s="388" t="str">
        <f t="shared" ca="1" si="25"/>
        <v/>
      </c>
      <c r="AO28" s="271"/>
      <c r="AP28" s="284"/>
      <c r="AQ28" s="92">
        <f>IF(ISBLANK(AO28), 'Enter Head to Work Out AE'!$D26, (AO28*AP28))</f>
        <v>0</v>
      </c>
      <c r="AR28" s="277" t="str">
        <f t="shared" si="26"/>
        <v/>
      </c>
      <c r="AS28" s="278"/>
      <c r="AT28" s="278"/>
      <c r="AU28" s="93" t="str">
        <f t="shared" si="27"/>
        <v/>
      </c>
      <c r="AV28" s="94" t="str">
        <f t="shared" si="28"/>
        <v/>
      </c>
      <c r="AW28" s="95" t="str">
        <f t="shared" si="29"/>
        <v/>
      </c>
      <c r="AX28" s="315" t="str">
        <f t="shared" si="30"/>
        <v/>
      </c>
      <c r="AY28" s="328" t="str">
        <f t="shared" si="6"/>
        <v/>
      </c>
      <c r="AZ28" s="319" t="str">
        <f t="shared" si="31"/>
        <v/>
      </c>
      <c r="BA28" s="97" t="str">
        <f t="shared" si="32"/>
        <v/>
      </c>
      <c r="BB28" s="97" t="str">
        <f t="shared" si="33"/>
        <v/>
      </c>
      <c r="BC28" s="394" t="str">
        <f t="shared" si="34"/>
        <v/>
      </c>
      <c r="BD28" s="388" t="str">
        <f t="shared" ca="1" si="35"/>
        <v/>
      </c>
      <c r="BE28" s="271"/>
      <c r="BF28" s="289"/>
      <c r="BG28" s="345"/>
      <c r="BH28" s="290"/>
    </row>
    <row r="29" spans="1:60" ht="22.5" customHeight="1">
      <c r="A29" s="120"/>
      <c r="B29" s="221" t="str">
        <f>IF(ISBLANK('Baseline Paddock Data'!B29),"",'Baseline Paddock Data'!B29)</f>
        <v/>
      </c>
      <c r="C29" s="83" t="str">
        <f>IF(ISBLANK('Baseline Paddock Data'!C29),"",'Baseline Paddock Data'!C29)</f>
        <v/>
      </c>
      <c r="D29" s="326">
        <f>IF(ISBLANK(C29),"",(IF(ISBLANK('Baseline Paddock Data'!D29),'Baseline Paddock Data'!F29,'Baseline Paddock Data'!D29/2.471)))</f>
        <v>0</v>
      </c>
      <c r="E29" s="326">
        <f>IF(ISBLANK(C29),"",(IF(ISBLANK('Baseline Paddock Data'!E29),'Baseline Paddock Data'!G29,'Baseline Paddock Data'!E29/2.471)))</f>
        <v>0</v>
      </c>
      <c r="F29" s="230" t="str">
        <f>IF(ISBLANK('Baseline Paddock Data'!H29),"",'Baseline Paddock Data'!H29)</f>
        <v/>
      </c>
      <c r="G29" s="270"/>
      <c r="H29" s="271"/>
      <c r="I29" s="272"/>
      <c r="J29" s="92">
        <f>IF(ISBLANK(H29), 'Enter Head to Work Out AE'!D27, (H29*I29))</f>
        <v>0</v>
      </c>
      <c r="K29" s="277" t="str">
        <f t="shared" si="7"/>
        <v/>
      </c>
      <c r="L29" s="278"/>
      <c r="M29" s="278"/>
      <c r="N29" s="93" t="str">
        <f t="shared" si="8"/>
        <v/>
      </c>
      <c r="O29" s="94" t="str">
        <f t="shared" si="9"/>
        <v/>
      </c>
      <c r="P29" s="95" t="str">
        <f t="shared" si="10"/>
        <v/>
      </c>
      <c r="Q29" s="315" t="str">
        <f t="shared" si="11"/>
        <v/>
      </c>
      <c r="R29" s="317"/>
      <c r="S29" s="330" t="str" cm="1">
        <f t="array" ref="S29">IF(G29=0,"",_xlfn.IFS(G29="No grazing value - 0",R29*0,G29="Low - 10%",R29*0.1,G29="Moderate - 20%",R29*0.2,G29="High - 30%",R29*0.3,G29="Introduced pastures/Intensive - 45%", R29*0.45, G29="STACK method",R29*1))</f>
        <v/>
      </c>
      <c r="T29" s="319" t="str">
        <f t="shared" si="1"/>
        <v/>
      </c>
      <c r="U29" s="97" t="str">
        <f t="shared" si="12"/>
        <v/>
      </c>
      <c r="V29" s="97" t="str">
        <f t="shared" si="13"/>
        <v/>
      </c>
      <c r="W29" s="389" t="str">
        <f t="shared" si="14"/>
        <v/>
      </c>
      <c r="X29" s="388" t="str">
        <f t="shared" ca="1" si="15"/>
        <v/>
      </c>
      <c r="Y29" s="283"/>
      <c r="Z29" s="284"/>
      <c r="AA29" s="92">
        <f>IF(ISBLANK(Y29), 'Enter Head to Work Out AE'!$D27, (Y29*Z29))</f>
        <v>0</v>
      </c>
      <c r="AB29" s="277" t="str">
        <f t="shared" si="16"/>
        <v/>
      </c>
      <c r="AC29" s="278"/>
      <c r="AD29" s="278"/>
      <c r="AE29" s="93" t="str">
        <f t="shared" si="17"/>
        <v/>
      </c>
      <c r="AF29" s="94" t="str">
        <f t="shared" si="18"/>
        <v/>
      </c>
      <c r="AG29" s="95" t="str">
        <f t="shared" si="19"/>
        <v/>
      </c>
      <c r="AH29" s="315" t="str">
        <f t="shared" si="20"/>
        <v/>
      </c>
      <c r="AI29" s="328" t="str">
        <f t="shared" si="21"/>
        <v/>
      </c>
      <c r="AJ29" s="319" t="str">
        <f t="shared" si="22"/>
        <v/>
      </c>
      <c r="AK29" s="97" t="str">
        <f t="shared" si="23"/>
        <v/>
      </c>
      <c r="AL29" s="97" t="str">
        <f t="shared" si="5"/>
        <v/>
      </c>
      <c r="AM29" s="394" t="str">
        <f t="shared" si="24"/>
        <v/>
      </c>
      <c r="AN29" s="388" t="str">
        <f t="shared" ca="1" si="25"/>
        <v/>
      </c>
      <c r="AO29" s="271"/>
      <c r="AP29" s="284"/>
      <c r="AQ29" s="92">
        <f>IF(ISBLANK(AO29), 'Enter Head to Work Out AE'!$D27, (AO29*AP29))</f>
        <v>0</v>
      </c>
      <c r="AR29" s="277" t="str">
        <f t="shared" si="26"/>
        <v/>
      </c>
      <c r="AS29" s="278"/>
      <c r="AT29" s="278"/>
      <c r="AU29" s="93" t="str">
        <f t="shared" si="27"/>
        <v/>
      </c>
      <c r="AV29" s="94" t="str">
        <f t="shared" si="28"/>
        <v/>
      </c>
      <c r="AW29" s="95" t="str">
        <f t="shared" si="29"/>
        <v/>
      </c>
      <c r="AX29" s="315" t="str">
        <f t="shared" si="30"/>
        <v/>
      </c>
      <c r="AY29" s="328" t="str">
        <f t="shared" si="6"/>
        <v/>
      </c>
      <c r="AZ29" s="319" t="str">
        <f t="shared" si="31"/>
        <v/>
      </c>
      <c r="BA29" s="97" t="str">
        <f t="shared" si="32"/>
        <v/>
      </c>
      <c r="BB29" s="97" t="str">
        <f t="shared" si="33"/>
        <v/>
      </c>
      <c r="BC29" s="394" t="str">
        <f t="shared" si="34"/>
        <v/>
      </c>
      <c r="BD29" s="388" t="str">
        <f t="shared" ca="1" si="35"/>
        <v/>
      </c>
      <c r="BE29" s="271"/>
      <c r="BF29" s="289"/>
      <c r="BG29" s="345"/>
      <c r="BH29" s="290"/>
    </row>
    <row r="30" spans="1:60" ht="22.5" customHeight="1">
      <c r="A30" s="120"/>
      <c r="B30" s="221" t="str">
        <f>IF(ISBLANK('Baseline Paddock Data'!B30),"",'Baseline Paddock Data'!B30)</f>
        <v/>
      </c>
      <c r="C30" s="83" t="str">
        <f>IF(ISBLANK('Baseline Paddock Data'!C30),"",'Baseline Paddock Data'!C30)</f>
        <v/>
      </c>
      <c r="D30" s="326">
        <f>IF(ISBLANK(C30),"",(IF(ISBLANK('Baseline Paddock Data'!D30),'Baseline Paddock Data'!F30,'Baseline Paddock Data'!D30/2.471)))</f>
        <v>0</v>
      </c>
      <c r="E30" s="326">
        <f>IF(ISBLANK(C30),"",(IF(ISBLANK('Baseline Paddock Data'!E30),'Baseline Paddock Data'!G30,'Baseline Paddock Data'!E30/2.471)))</f>
        <v>0</v>
      </c>
      <c r="F30" s="230" t="str">
        <f>IF(ISBLANK('Baseline Paddock Data'!H30),"",'Baseline Paddock Data'!H30)</f>
        <v/>
      </c>
      <c r="G30" s="270"/>
      <c r="H30" s="271"/>
      <c r="I30" s="272"/>
      <c r="J30" s="92">
        <f>IF(ISBLANK(H30), 'Enter Head to Work Out AE'!D28, (H30*I30))</f>
        <v>0</v>
      </c>
      <c r="K30" s="277" t="str">
        <f t="shared" si="7"/>
        <v/>
      </c>
      <c r="L30" s="278"/>
      <c r="M30" s="278"/>
      <c r="N30" s="93" t="str">
        <f t="shared" si="8"/>
        <v/>
      </c>
      <c r="O30" s="94" t="str">
        <f t="shared" si="9"/>
        <v/>
      </c>
      <c r="P30" s="95" t="str">
        <f t="shared" si="10"/>
        <v/>
      </c>
      <c r="Q30" s="315" t="str">
        <f t="shared" si="11"/>
        <v/>
      </c>
      <c r="R30" s="317"/>
      <c r="S30" s="330" t="str" cm="1">
        <f t="array" ref="S30">IF(G30=0,"",_xlfn.IFS(G30="No grazing value - 0",R30*0,G30="Low - 10%",R30*0.1,G30="Moderate - 20%",R30*0.2,G30="High - 30%",R30*0.3,G30="Introduced pastures/Intensive - 45%", R30*0.45, G30="STACK method",R30*1))</f>
        <v/>
      </c>
      <c r="T30" s="319" t="str">
        <f t="shared" si="1"/>
        <v/>
      </c>
      <c r="U30" s="97" t="str">
        <f t="shared" si="12"/>
        <v/>
      </c>
      <c r="V30" s="97" t="str">
        <f t="shared" si="13"/>
        <v/>
      </c>
      <c r="W30" s="389" t="str">
        <f t="shared" si="14"/>
        <v/>
      </c>
      <c r="X30" s="388" t="str">
        <f t="shared" ca="1" si="15"/>
        <v/>
      </c>
      <c r="Y30" s="283"/>
      <c r="Z30" s="284"/>
      <c r="AA30" s="92">
        <f>IF(ISBLANK(Y30), 'Enter Head to Work Out AE'!$D28, (Y30*Z30))</f>
        <v>0</v>
      </c>
      <c r="AB30" s="277" t="str">
        <f t="shared" si="16"/>
        <v/>
      </c>
      <c r="AC30" s="278"/>
      <c r="AD30" s="278"/>
      <c r="AE30" s="93" t="str">
        <f t="shared" si="17"/>
        <v/>
      </c>
      <c r="AF30" s="94" t="str">
        <f t="shared" si="18"/>
        <v/>
      </c>
      <c r="AG30" s="95" t="str">
        <f t="shared" si="19"/>
        <v/>
      </c>
      <c r="AH30" s="315" t="str">
        <f t="shared" si="20"/>
        <v/>
      </c>
      <c r="AI30" s="328" t="str">
        <f t="shared" si="21"/>
        <v/>
      </c>
      <c r="AJ30" s="319" t="str">
        <f t="shared" si="22"/>
        <v/>
      </c>
      <c r="AK30" s="97" t="str">
        <f t="shared" si="23"/>
        <v/>
      </c>
      <c r="AL30" s="97" t="str">
        <f t="shared" si="5"/>
        <v/>
      </c>
      <c r="AM30" s="394" t="str">
        <f t="shared" si="24"/>
        <v/>
      </c>
      <c r="AN30" s="388" t="str">
        <f t="shared" ca="1" si="25"/>
        <v/>
      </c>
      <c r="AO30" s="271"/>
      <c r="AP30" s="284"/>
      <c r="AQ30" s="92">
        <f>IF(ISBLANK(AO30), 'Enter Head to Work Out AE'!$D28, (AO30*AP30))</f>
        <v>0</v>
      </c>
      <c r="AR30" s="277" t="str">
        <f t="shared" si="26"/>
        <v/>
      </c>
      <c r="AS30" s="278"/>
      <c r="AT30" s="278"/>
      <c r="AU30" s="93" t="str">
        <f t="shared" si="27"/>
        <v/>
      </c>
      <c r="AV30" s="94" t="str">
        <f t="shared" si="28"/>
        <v/>
      </c>
      <c r="AW30" s="95" t="str">
        <f t="shared" si="29"/>
        <v/>
      </c>
      <c r="AX30" s="315" t="str">
        <f t="shared" si="30"/>
        <v/>
      </c>
      <c r="AY30" s="328" t="str">
        <f t="shared" si="6"/>
        <v/>
      </c>
      <c r="AZ30" s="319" t="str">
        <f t="shared" si="31"/>
        <v/>
      </c>
      <c r="BA30" s="97" t="str">
        <f t="shared" si="32"/>
        <v/>
      </c>
      <c r="BB30" s="97" t="str">
        <f t="shared" si="33"/>
        <v/>
      </c>
      <c r="BC30" s="394" t="str">
        <f t="shared" si="34"/>
        <v/>
      </c>
      <c r="BD30" s="388" t="str">
        <f t="shared" ca="1" si="35"/>
        <v/>
      </c>
      <c r="BE30" s="271"/>
      <c r="BF30" s="289"/>
      <c r="BG30" s="345"/>
      <c r="BH30" s="290"/>
    </row>
    <row r="31" spans="1:60" ht="22.5" customHeight="1">
      <c r="A31" s="120"/>
      <c r="B31" s="221" t="str">
        <f>IF(ISBLANK('Baseline Paddock Data'!B31),"",'Baseline Paddock Data'!B31)</f>
        <v/>
      </c>
      <c r="C31" s="83" t="str">
        <f>IF(ISBLANK('Baseline Paddock Data'!C31),"",'Baseline Paddock Data'!C31)</f>
        <v/>
      </c>
      <c r="D31" s="326">
        <f>IF(ISBLANK(C31),"",(IF(ISBLANK('Baseline Paddock Data'!D31),'Baseline Paddock Data'!F31,'Baseline Paddock Data'!D31/2.471)))</f>
        <v>0</v>
      </c>
      <c r="E31" s="326">
        <f>IF(ISBLANK(C31),"",(IF(ISBLANK('Baseline Paddock Data'!E31),'Baseline Paddock Data'!G31,'Baseline Paddock Data'!E31/2.471)))</f>
        <v>0</v>
      </c>
      <c r="F31" s="230" t="str">
        <f>IF(ISBLANK('Baseline Paddock Data'!H31),"",'Baseline Paddock Data'!H31)</f>
        <v/>
      </c>
      <c r="G31" s="270"/>
      <c r="H31" s="271"/>
      <c r="I31" s="272"/>
      <c r="J31" s="92">
        <f>IF(ISBLANK(H31), 'Enter Head to Work Out AE'!D29, (H31*I31))</f>
        <v>0</v>
      </c>
      <c r="K31" s="277" t="str">
        <f t="shared" si="7"/>
        <v/>
      </c>
      <c r="L31" s="278"/>
      <c r="M31" s="278"/>
      <c r="N31" s="93" t="str">
        <f t="shared" si="8"/>
        <v/>
      </c>
      <c r="O31" s="94" t="str">
        <f t="shared" si="9"/>
        <v/>
      </c>
      <c r="P31" s="95" t="str">
        <f t="shared" si="10"/>
        <v/>
      </c>
      <c r="Q31" s="315" t="str">
        <f t="shared" si="11"/>
        <v/>
      </c>
      <c r="R31" s="317"/>
      <c r="S31" s="330" t="str" cm="1">
        <f t="array" ref="S31">IF(G31=0,"",_xlfn.IFS(G31="No grazing value - 0",R31*0,G31="Low - 10%",R31*0.1,G31="Moderate - 20%",R31*0.2,G31="High - 30%",R31*0.3,G31="Introduced pastures/Intensive - 45%", R31*0.45, G31="STACK method",R31*1))</f>
        <v/>
      </c>
      <c r="T31" s="319" t="str">
        <f t="shared" si="1"/>
        <v/>
      </c>
      <c r="U31" s="97" t="str">
        <f t="shared" si="12"/>
        <v/>
      </c>
      <c r="V31" s="97" t="str">
        <f t="shared" si="13"/>
        <v/>
      </c>
      <c r="W31" s="389" t="str">
        <f t="shared" si="14"/>
        <v/>
      </c>
      <c r="X31" s="388" t="str">
        <f t="shared" ca="1" si="15"/>
        <v/>
      </c>
      <c r="Y31" s="283"/>
      <c r="Z31" s="284"/>
      <c r="AA31" s="92">
        <f>IF(ISBLANK(Y31), 'Enter Head to Work Out AE'!$D29, (Y31*Z31))</f>
        <v>0</v>
      </c>
      <c r="AB31" s="277" t="str">
        <f t="shared" si="16"/>
        <v/>
      </c>
      <c r="AC31" s="278"/>
      <c r="AD31" s="278"/>
      <c r="AE31" s="93" t="str">
        <f t="shared" si="17"/>
        <v/>
      </c>
      <c r="AF31" s="94" t="str">
        <f t="shared" si="18"/>
        <v/>
      </c>
      <c r="AG31" s="95" t="str">
        <f t="shared" si="19"/>
        <v/>
      </c>
      <c r="AH31" s="315" t="str">
        <f t="shared" si="20"/>
        <v/>
      </c>
      <c r="AI31" s="328" t="str">
        <f t="shared" si="21"/>
        <v/>
      </c>
      <c r="AJ31" s="319" t="str">
        <f t="shared" si="22"/>
        <v/>
      </c>
      <c r="AK31" s="97" t="str">
        <f t="shared" si="23"/>
        <v/>
      </c>
      <c r="AL31" s="97" t="str">
        <f t="shared" si="5"/>
        <v/>
      </c>
      <c r="AM31" s="394" t="str">
        <f t="shared" si="24"/>
        <v/>
      </c>
      <c r="AN31" s="388" t="str">
        <f t="shared" ca="1" si="25"/>
        <v/>
      </c>
      <c r="AO31" s="271"/>
      <c r="AP31" s="284"/>
      <c r="AQ31" s="92">
        <f>IF(ISBLANK(AO31), 'Enter Head to Work Out AE'!$D29, (AO31*AP31))</f>
        <v>0</v>
      </c>
      <c r="AR31" s="277" t="str">
        <f t="shared" si="26"/>
        <v/>
      </c>
      <c r="AS31" s="278"/>
      <c r="AT31" s="278"/>
      <c r="AU31" s="93" t="str">
        <f t="shared" si="27"/>
        <v/>
      </c>
      <c r="AV31" s="94" t="str">
        <f t="shared" si="28"/>
        <v/>
      </c>
      <c r="AW31" s="95" t="str">
        <f t="shared" si="29"/>
        <v/>
      </c>
      <c r="AX31" s="315" t="str">
        <f t="shared" si="30"/>
        <v/>
      </c>
      <c r="AY31" s="328" t="str">
        <f t="shared" si="6"/>
        <v/>
      </c>
      <c r="AZ31" s="319" t="str">
        <f t="shared" si="31"/>
        <v/>
      </c>
      <c r="BA31" s="97" t="str">
        <f t="shared" si="32"/>
        <v/>
      </c>
      <c r="BB31" s="97" t="str">
        <f t="shared" si="33"/>
        <v/>
      </c>
      <c r="BC31" s="394" t="str">
        <f t="shared" si="34"/>
        <v/>
      </c>
      <c r="BD31" s="388" t="str">
        <f t="shared" ca="1" si="35"/>
        <v/>
      </c>
      <c r="BE31" s="271"/>
      <c r="BF31" s="289"/>
      <c r="BG31" s="345"/>
      <c r="BH31" s="290"/>
    </row>
    <row r="32" spans="1:60" ht="22.5" customHeight="1">
      <c r="A32" s="120"/>
      <c r="B32" s="221" t="str">
        <f>IF(ISBLANK('Baseline Paddock Data'!B32),"",'Baseline Paddock Data'!B32)</f>
        <v/>
      </c>
      <c r="C32" s="83" t="str">
        <f>IF(ISBLANK('Baseline Paddock Data'!C32),"",'Baseline Paddock Data'!C32)</f>
        <v/>
      </c>
      <c r="D32" s="326">
        <f>IF(ISBLANK(C32),"",(IF(ISBLANK('Baseline Paddock Data'!D32),'Baseline Paddock Data'!F32,'Baseline Paddock Data'!D32/2.471)))</f>
        <v>0</v>
      </c>
      <c r="E32" s="326">
        <f>IF(ISBLANK(C32),"",(IF(ISBLANK('Baseline Paddock Data'!E32),'Baseline Paddock Data'!G32,'Baseline Paddock Data'!E32/2.471)))</f>
        <v>0</v>
      </c>
      <c r="F32" s="230" t="str">
        <f>IF(ISBLANK('Baseline Paddock Data'!H32),"",'Baseline Paddock Data'!H32)</f>
        <v/>
      </c>
      <c r="G32" s="270"/>
      <c r="H32" s="271"/>
      <c r="I32" s="272"/>
      <c r="J32" s="92">
        <f>IF(ISBLANK(H32), 'Enter Head to Work Out AE'!D30, (H32*I32))</f>
        <v>0</v>
      </c>
      <c r="K32" s="277" t="str">
        <f t="shared" si="7"/>
        <v/>
      </c>
      <c r="L32" s="278"/>
      <c r="M32" s="278"/>
      <c r="N32" s="93" t="str">
        <f t="shared" si="8"/>
        <v/>
      </c>
      <c r="O32" s="94" t="str">
        <f t="shared" si="9"/>
        <v/>
      </c>
      <c r="P32" s="95" t="str">
        <f t="shared" si="10"/>
        <v/>
      </c>
      <c r="Q32" s="315" t="str">
        <f t="shared" si="11"/>
        <v/>
      </c>
      <c r="R32" s="317"/>
      <c r="S32" s="330" t="str" cm="1">
        <f t="array" ref="S32">IF(G32=0,"",_xlfn.IFS(G32="No grazing value - 0",R32*0,G32="Low - 10%",R32*0.1,G32="Moderate - 20%",R32*0.2,G32="High - 30%",R32*0.3,G32="Introduced pastures/Intensive - 45%", R32*0.45, G32="STACK method",R32*1))</f>
        <v/>
      </c>
      <c r="T32" s="319" t="str">
        <f t="shared" si="1"/>
        <v/>
      </c>
      <c r="U32" s="97" t="str">
        <f t="shared" si="12"/>
        <v/>
      </c>
      <c r="V32" s="97" t="str">
        <f t="shared" si="13"/>
        <v/>
      </c>
      <c r="W32" s="389" t="str">
        <f t="shared" si="14"/>
        <v/>
      </c>
      <c r="X32" s="388" t="str">
        <f t="shared" ca="1" si="15"/>
        <v/>
      </c>
      <c r="Y32" s="283"/>
      <c r="Z32" s="284"/>
      <c r="AA32" s="92">
        <f>IF(ISBLANK(Y32), 'Enter Head to Work Out AE'!$D30, (Y32*Z32))</f>
        <v>0</v>
      </c>
      <c r="AB32" s="277" t="str">
        <f t="shared" si="16"/>
        <v/>
      </c>
      <c r="AC32" s="278"/>
      <c r="AD32" s="278"/>
      <c r="AE32" s="93" t="str">
        <f t="shared" si="17"/>
        <v/>
      </c>
      <c r="AF32" s="94" t="str">
        <f t="shared" si="18"/>
        <v/>
      </c>
      <c r="AG32" s="95" t="str">
        <f t="shared" si="19"/>
        <v/>
      </c>
      <c r="AH32" s="315" t="str">
        <f t="shared" si="20"/>
        <v/>
      </c>
      <c r="AI32" s="328" t="str">
        <f t="shared" si="21"/>
        <v/>
      </c>
      <c r="AJ32" s="319" t="str">
        <f t="shared" si="22"/>
        <v/>
      </c>
      <c r="AK32" s="97" t="str">
        <f t="shared" si="23"/>
        <v/>
      </c>
      <c r="AL32" s="97" t="str">
        <f t="shared" si="5"/>
        <v/>
      </c>
      <c r="AM32" s="394" t="str">
        <f t="shared" si="24"/>
        <v/>
      </c>
      <c r="AN32" s="388" t="str">
        <f t="shared" ca="1" si="25"/>
        <v/>
      </c>
      <c r="AO32" s="271"/>
      <c r="AP32" s="284"/>
      <c r="AQ32" s="92">
        <f>IF(ISBLANK(AO32), 'Enter Head to Work Out AE'!$D30, (AO32*AP32))</f>
        <v>0</v>
      </c>
      <c r="AR32" s="277" t="str">
        <f t="shared" si="26"/>
        <v/>
      </c>
      <c r="AS32" s="278"/>
      <c r="AT32" s="278"/>
      <c r="AU32" s="93" t="str">
        <f t="shared" si="27"/>
        <v/>
      </c>
      <c r="AV32" s="94" t="str">
        <f t="shared" si="28"/>
        <v/>
      </c>
      <c r="AW32" s="95" t="str">
        <f t="shared" si="29"/>
        <v/>
      </c>
      <c r="AX32" s="315" t="str">
        <f t="shared" si="30"/>
        <v/>
      </c>
      <c r="AY32" s="328" t="str">
        <f t="shared" si="6"/>
        <v/>
      </c>
      <c r="AZ32" s="319" t="str">
        <f t="shared" si="31"/>
        <v/>
      </c>
      <c r="BA32" s="97" t="str">
        <f t="shared" si="32"/>
        <v/>
      </c>
      <c r="BB32" s="97" t="str">
        <f t="shared" si="33"/>
        <v/>
      </c>
      <c r="BC32" s="394" t="str">
        <f t="shared" si="34"/>
        <v/>
      </c>
      <c r="BD32" s="388" t="str">
        <f t="shared" ca="1" si="35"/>
        <v/>
      </c>
      <c r="BE32" s="271"/>
      <c r="BF32" s="289"/>
      <c r="BG32" s="345"/>
      <c r="BH32" s="290"/>
    </row>
    <row r="33" spans="1:60" ht="22.5" customHeight="1">
      <c r="A33" s="120"/>
      <c r="B33" s="221" t="str">
        <f>IF(ISBLANK('Baseline Paddock Data'!B33),"",'Baseline Paddock Data'!B33)</f>
        <v/>
      </c>
      <c r="C33" s="83" t="str">
        <f>IF(ISBLANK('Baseline Paddock Data'!C33),"",'Baseline Paddock Data'!C33)</f>
        <v/>
      </c>
      <c r="D33" s="326">
        <f>IF(ISBLANK(C33),"",(IF(ISBLANK('Baseline Paddock Data'!D33),'Baseline Paddock Data'!F33,'Baseline Paddock Data'!D33/2.471)))</f>
        <v>0</v>
      </c>
      <c r="E33" s="326">
        <f>IF(ISBLANK(C33),"",(IF(ISBLANK('Baseline Paddock Data'!E33),'Baseline Paddock Data'!G33,'Baseline Paddock Data'!E33/2.471)))</f>
        <v>0</v>
      </c>
      <c r="F33" s="230" t="str">
        <f>IF(ISBLANK('Baseline Paddock Data'!H33),"",'Baseline Paddock Data'!H33)</f>
        <v/>
      </c>
      <c r="G33" s="270"/>
      <c r="H33" s="271"/>
      <c r="I33" s="272"/>
      <c r="J33" s="92">
        <f>IF(ISBLANK(H33), 'Enter Head to Work Out AE'!D31, (H33*I33))</f>
        <v>0</v>
      </c>
      <c r="K33" s="277" t="str">
        <f t="shared" si="7"/>
        <v/>
      </c>
      <c r="L33" s="278"/>
      <c r="M33" s="278"/>
      <c r="N33" s="93" t="str">
        <f t="shared" si="8"/>
        <v/>
      </c>
      <c r="O33" s="94" t="str">
        <f t="shared" si="9"/>
        <v/>
      </c>
      <c r="P33" s="95" t="str">
        <f t="shared" si="10"/>
        <v/>
      </c>
      <c r="Q33" s="315" t="str">
        <f t="shared" si="11"/>
        <v/>
      </c>
      <c r="R33" s="317"/>
      <c r="S33" s="330" t="str" cm="1">
        <f t="array" ref="S33">IF(G33=0,"",_xlfn.IFS(G33="No grazing value - 0",R33*0,G33="Low - 10%",R33*0.1,G33="Moderate - 20%",R33*0.2,G33="High - 30%",R33*0.3,G33="Introduced pastures/Intensive - 45%", R33*0.45, G33="STACK method",R33*1))</f>
        <v/>
      </c>
      <c r="T33" s="319" t="str">
        <f t="shared" si="1"/>
        <v/>
      </c>
      <c r="U33" s="97" t="str">
        <f t="shared" si="12"/>
        <v/>
      </c>
      <c r="V33" s="97" t="str">
        <f t="shared" si="13"/>
        <v/>
      </c>
      <c r="W33" s="389" t="str">
        <f t="shared" si="14"/>
        <v/>
      </c>
      <c r="X33" s="388" t="str">
        <f t="shared" ca="1" si="15"/>
        <v/>
      </c>
      <c r="Y33" s="283"/>
      <c r="Z33" s="284"/>
      <c r="AA33" s="92">
        <f>IF(ISBLANK(Y33), 'Enter Head to Work Out AE'!$D31, (Y33*Z33))</f>
        <v>0</v>
      </c>
      <c r="AB33" s="277" t="str">
        <f t="shared" si="16"/>
        <v/>
      </c>
      <c r="AC33" s="278"/>
      <c r="AD33" s="278"/>
      <c r="AE33" s="93" t="str">
        <f t="shared" si="17"/>
        <v/>
      </c>
      <c r="AF33" s="94" t="str">
        <f t="shared" si="18"/>
        <v/>
      </c>
      <c r="AG33" s="95" t="str">
        <f t="shared" si="19"/>
        <v/>
      </c>
      <c r="AH33" s="315" t="str">
        <f t="shared" si="20"/>
        <v/>
      </c>
      <c r="AI33" s="328" t="str">
        <f t="shared" si="21"/>
        <v/>
      </c>
      <c r="AJ33" s="319" t="str">
        <f t="shared" si="22"/>
        <v/>
      </c>
      <c r="AK33" s="97" t="str">
        <f t="shared" si="23"/>
        <v/>
      </c>
      <c r="AL33" s="97" t="str">
        <f t="shared" si="5"/>
        <v/>
      </c>
      <c r="AM33" s="394" t="str">
        <f t="shared" si="24"/>
        <v/>
      </c>
      <c r="AN33" s="388" t="str">
        <f t="shared" ca="1" si="25"/>
        <v/>
      </c>
      <c r="AO33" s="271"/>
      <c r="AP33" s="284"/>
      <c r="AQ33" s="92">
        <f>IF(ISBLANK(AO33), 'Enter Head to Work Out AE'!$D31, (AO33*AP33))</f>
        <v>0</v>
      </c>
      <c r="AR33" s="277" t="str">
        <f t="shared" si="26"/>
        <v/>
      </c>
      <c r="AS33" s="278"/>
      <c r="AT33" s="278"/>
      <c r="AU33" s="93" t="str">
        <f t="shared" si="27"/>
        <v/>
      </c>
      <c r="AV33" s="94" t="str">
        <f t="shared" si="28"/>
        <v/>
      </c>
      <c r="AW33" s="95" t="str">
        <f t="shared" si="29"/>
        <v/>
      </c>
      <c r="AX33" s="315" t="str">
        <f t="shared" si="30"/>
        <v/>
      </c>
      <c r="AY33" s="328" t="str">
        <f t="shared" si="6"/>
        <v/>
      </c>
      <c r="AZ33" s="319" t="str">
        <f t="shared" si="31"/>
        <v/>
      </c>
      <c r="BA33" s="97" t="str">
        <f t="shared" si="32"/>
        <v/>
      </c>
      <c r="BB33" s="97" t="str">
        <f t="shared" si="33"/>
        <v/>
      </c>
      <c r="BC33" s="394" t="str">
        <f t="shared" si="34"/>
        <v/>
      </c>
      <c r="BD33" s="388" t="str">
        <f t="shared" ca="1" si="35"/>
        <v/>
      </c>
      <c r="BE33" s="271"/>
      <c r="BF33" s="289"/>
      <c r="BG33" s="345"/>
      <c r="BH33" s="290"/>
    </row>
    <row r="34" spans="1:60" ht="22.5" customHeight="1">
      <c r="A34" s="120"/>
      <c r="B34" s="221" t="str">
        <f>IF(ISBLANK('Baseline Paddock Data'!B34),"",'Baseline Paddock Data'!B34)</f>
        <v/>
      </c>
      <c r="C34" s="83" t="str">
        <f>IF(ISBLANK('Baseline Paddock Data'!C34),"",'Baseline Paddock Data'!C34)</f>
        <v/>
      </c>
      <c r="D34" s="326">
        <f>IF(ISBLANK(C34),"",(IF(ISBLANK('Baseline Paddock Data'!D34),'Baseline Paddock Data'!F34,'Baseline Paddock Data'!D34/2.471)))</f>
        <v>0</v>
      </c>
      <c r="E34" s="326">
        <f>IF(ISBLANK(C34),"",(IF(ISBLANK('Baseline Paddock Data'!E34),'Baseline Paddock Data'!G34,'Baseline Paddock Data'!E34/2.471)))</f>
        <v>0</v>
      </c>
      <c r="F34" s="230" t="str">
        <f>IF(ISBLANK('Baseline Paddock Data'!H34),"",'Baseline Paddock Data'!H34)</f>
        <v/>
      </c>
      <c r="G34" s="270"/>
      <c r="H34" s="271"/>
      <c r="I34" s="272"/>
      <c r="J34" s="92">
        <f>IF(ISBLANK(H34), 'Enter Head to Work Out AE'!D32, (H34*I34))</f>
        <v>0</v>
      </c>
      <c r="K34" s="277" t="str">
        <f t="shared" si="7"/>
        <v/>
      </c>
      <c r="L34" s="278"/>
      <c r="M34" s="278"/>
      <c r="N34" s="93" t="str">
        <f t="shared" si="8"/>
        <v/>
      </c>
      <c r="O34" s="94" t="str">
        <f t="shared" si="9"/>
        <v/>
      </c>
      <c r="P34" s="95" t="str">
        <f t="shared" si="10"/>
        <v/>
      </c>
      <c r="Q34" s="315" t="str">
        <f t="shared" si="11"/>
        <v/>
      </c>
      <c r="R34" s="317"/>
      <c r="S34" s="330" t="str" cm="1">
        <f t="array" ref="S34">IF(G34=0,"",_xlfn.IFS(G34="No grazing value - 0",R34*0,G34="Low - 10%",R34*0.1,G34="Moderate - 20%",R34*0.2,G34="High - 30%",R34*0.3,G34="Introduced pastures/Intensive - 45%", R34*0.45, G34="STACK method",R34*1))</f>
        <v/>
      </c>
      <c r="T34" s="319" t="str">
        <f t="shared" si="1"/>
        <v/>
      </c>
      <c r="U34" s="97" t="str">
        <f t="shared" si="12"/>
        <v/>
      </c>
      <c r="V34" s="97" t="str">
        <f t="shared" si="13"/>
        <v/>
      </c>
      <c r="W34" s="389" t="str">
        <f t="shared" si="14"/>
        <v/>
      </c>
      <c r="X34" s="388" t="str">
        <f t="shared" ca="1" si="15"/>
        <v/>
      </c>
      <c r="Y34" s="283"/>
      <c r="Z34" s="284"/>
      <c r="AA34" s="92">
        <f>IF(ISBLANK(Y34), 'Enter Head to Work Out AE'!$D32, (Y34*Z34))</f>
        <v>0</v>
      </c>
      <c r="AB34" s="277" t="str">
        <f t="shared" si="16"/>
        <v/>
      </c>
      <c r="AC34" s="278"/>
      <c r="AD34" s="278"/>
      <c r="AE34" s="93" t="str">
        <f t="shared" si="17"/>
        <v/>
      </c>
      <c r="AF34" s="94" t="str">
        <f t="shared" si="18"/>
        <v/>
      </c>
      <c r="AG34" s="95" t="str">
        <f t="shared" si="19"/>
        <v/>
      </c>
      <c r="AH34" s="315" t="str">
        <f t="shared" si="20"/>
        <v/>
      </c>
      <c r="AI34" s="328" t="str">
        <f t="shared" si="21"/>
        <v/>
      </c>
      <c r="AJ34" s="319" t="str">
        <f t="shared" si="22"/>
        <v/>
      </c>
      <c r="AK34" s="97" t="str">
        <f t="shared" si="23"/>
        <v/>
      </c>
      <c r="AL34" s="97" t="str">
        <f t="shared" si="5"/>
        <v/>
      </c>
      <c r="AM34" s="394" t="str">
        <f t="shared" si="24"/>
        <v/>
      </c>
      <c r="AN34" s="388" t="str">
        <f t="shared" ca="1" si="25"/>
        <v/>
      </c>
      <c r="AO34" s="271"/>
      <c r="AP34" s="284"/>
      <c r="AQ34" s="92">
        <f>IF(ISBLANK(AO34), 'Enter Head to Work Out AE'!$D32, (AO34*AP34))</f>
        <v>0</v>
      </c>
      <c r="AR34" s="277" t="str">
        <f t="shared" si="26"/>
        <v/>
      </c>
      <c r="AS34" s="278"/>
      <c r="AT34" s="278"/>
      <c r="AU34" s="93" t="str">
        <f t="shared" si="27"/>
        <v/>
      </c>
      <c r="AV34" s="94" t="str">
        <f t="shared" si="28"/>
        <v/>
      </c>
      <c r="AW34" s="95" t="str">
        <f t="shared" si="29"/>
        <v/>
      </c>
      <c r="AX34" s="315" t="str">
        <f t="shared" si="30"/>
        <v/>
      </c>
      <c r="AY34" s="328" t="str">
        <f t="shared" si="6"/>
        <v/>
      </c>
      <c r="AZ34" s="319" t="str">
        <f t="shared" si="31"/>
        <v/>
      </c>
      <c r="BA34" s="97" t="str">
        <f t="shared" si="32"/>
        <v/>
      </c>
      <c r="BB34" s="97" t="str">
        <f t="shared" si="33"/>
        <v/>
      </c>
      <c r="BC34" s="394" t="str">
        <f t="shared" si="34"/>
        <v/>
      </c>
      <c r="BD34" s="388" t="str">
        <f t="shared" ca="1" si="35"/>
        <v/>
      </c>
      <c r="BE34" s="271"/>
      <c r="BF34" s="289"/>
      <c r="BG34" s="345"/>
      <c r="BH34" s="290"/>
    </row>
    <row r="35" spans="1:60" ht="22.5" customHeight="1">
      <c r="A35" s="120"/>
      <c r="B35" s="221" t="str">
        <f>IF(ISBLANK('Baseline Paddock Data'!B35),"",'Baseline Paddock Data'!B35)</f>
        <v/>
      </c>
      <c r="C35" s="83" t="str">
        <f>IF(ISBLANK('Baseline Paddock Data'!C35),"",'Baseline Paddock Data'!C35)</f>
        <v/>
      </c>
      <c r="D35" s="326">
        <f>IF(ISBLANK(C35),"",(IF(ISBLANK('Baseline Paddock Data'!D35),'Baseline Paddock Data'!F35,'Baseline Paddock Data'!D35/2.471)))</f>
        <v>0</v>
      </c>
      <c r="E35" s="326">
        <f>IF(ISBLANK(C35),"",(IF(ISBLANK('Baseline Paddock Data'!E35),'Baseline Paddock Data'!G35,'Baseline Paddock Data'!E35/2.471)))</f>
        <v>0</v>
      </c>
      <c r="F35" s="230" t="str">
        <f>IF(ISBLANK('Baseline Paddock Data'!H35),"",'Baseline Paddock Data'!H35)</f>
        <v/>
      </c>
      <c r="G35" s="270"/>
      <c r="H35" s="271"/>
      <c r="I35" s="272"/>
      <c r="J35" s="92">
        <f>IF(ISBLANK(H35), 'Enter Head to Work Out AE'!D33, (H35*I35))</f>
        <v>0</v>
      </c>
      <c r="K35" s="277" t="str">
        <f t="shared" si="7"/>
        <v/>
      </c>
      <c r="L35" s="278"/>
      <c r="M35" s="278"/>
      <c r="N35" s="93" t="str">
        <f t="shared" si="8"/>
        <v/>
      </c>
      <c r="O35" s="94" t="str">
        <f t="shared" si="9"/>
        <v/>
      </c>
      <c r="P35" s="95" t="str">
        <f t="shared" si="10"/>
        <v/>
      </c>
      <c r="Q35" s="315" t="str">
        <f t="shared" si="11"/>
        <v/>
      </c>
      <c r="R35" s="317"/>
      <c r="S35" s="330" t="str" cm="1">
        <f t="array" ref="S35">IF(G35=0,"",_xlfn.IFS(G35="No grazing value - 0",R35*0,G35="Low - 10%",R35*0.1,G35="Moderate - 20%",R35*0.2,G35="High - 30%",R35*0.3,G35="Introduced pastures/Intensive - 45%", R35*0.45, G35="STACK method",R35*1))</f>
        <v/>
      </c>
      <c r="T35" s="319" t="str">
        <f t="shared" si="1"/>
        <v/>
      </c>
      <c r="U35" s="97" t="str">
        <f t="shared" si="12"/>
        <v/>
      </c>
      <c r="V35" s="97" t="str">
        <f t="shared" si="13"/>
        <v/>
      </c>
      <c r="W35" s="389" t="str">
        <f t="shared" si="14"/>
        <v/>
      </c>
      <c r="X35" s="388" t="str">
        <f t="shared" ca="1" si="15"/>
        <v/>
      </c>
      <c r="Y35" s="283"/>
      <c r="Z35" s="284"/>
      <c r="AA35" s="92">
        <f>IF(ISBLANK(Y35), 'Enter Head to Work Out AE'!$D33, (Y35*Z35))</f>
        <v>0</v>
      </c>
      <c r="AB35" s="277" t="str">
        <f t="shared" si="16"/>
        <v/>
      </c>
      <c r="AC35" s="278"/>
      <c r="AD35" s="278"/>
      <c r="AE35" s="93" t="str">
        <f t="shared" si="17"/>
        <v/>
      </c>
      <c r="AF35" s="94" t="str">
        <f t="shared" si="18"/>
        <v/>
      </c>
      <c r="AG35" s="95" t="str">
        <f t="shared" si="19"/>
        <v/>
      </c>
      <c r="AH35" s="315" t="str">
        <f t="shared" si="20"/>
        <v/>
      </c>
      <c r="AI35" s="328" t="str">
        <f t="shared" si="21"/>
        <v/>
      </c>
      <c r="AJ35" s="319" t="str">
        <f t="shared" si="22"/>
        <v/>
      </c>
      <c r="AK35" s="97" t="str">
        <f t="shared" si="23"/>
        <v/>
      </c>
      <c r="AL35" s="97" t="str">
        <f t="shared" si="5"/>
        <v/>
      </c>
      <c r="AM35" s="394" t="str">
        <f t="shared" si="24"/>
        <v/>
      </c>
      <c r="AN35" s="388" t="str">
        <f t="shared" ca="1" si="25"/>
        <v/>
      </c>
      <c r="AO35" s="271"/>
      <c r="AP35" s="284"/>
      <c r="AQ35" s="92">
        <f>IF(ISBLANK(AO35), 'Enter Head to Work Out AE'!$D33, (AO35*AP35))</f>
        <v>0</v>
      </c>
      <c r="AR35" s="277" t="str">
        <f t="shared" si="26"/>
        <v/>
      </c>
      <c r="AS35" s="278"/>
      <c r="AT35" s="278"/>
      <c r="AU35" s="93" t="str">
        <f t="shared" si="27"/>
        <v/>
      </c>
      <c r="AV35" s="94" t="str">
        <f t="shared" si="28"/>
        <v/>
      </c>
      <c r="AW35" s="95" t="str">
        <f t="shared" si="29"/>
        <v/>
      </c>
      <c r="AX35" s="315" t="str">
        <f t="shared" si="30"/>
        <v/>
      </c>
      <c r="AY35" s="328" t="str">
        <f t="shared" si="6"/>
        <v/>
      </c>
      <c r="AZ35" s="319" t="str">
        <f t="shared" si="31"/>
        <v/>
      </c>
      <c r="BA35" s="97" t="str">
        <f t="shared" si="32"/>
        <v/>
      </c>
      <c r="BB35" s="97" t="str">
        <f t="shared" si="33"/>
        <v/>
      </c>
      <c r="BC35" s="394" t="str">
        <f t="shared" si="34"/>
        <v/>
      </c>
      <c r="BD35" s="388" t="str">
        <f t="shared" ca="1" si="35"/>
        <v/>
      </c>
      <c r="BE35" s="271"/>
      <c r="BF35" s="289"/>
      <c r="BG35" s="345"/>
      <c r="BH35" s="290"/>
    </row>
    <row r="36" spans="1:60" ht="22.5" customHeight="1">
      <c r="A36" s="120"/>
      <c r="B36" s="221" t="str">
        <f>IF(ISBLANK('Baseline Paddock Data'!B36),"",'Baseline Paddock Data'!B36)</f>
        <v/>
      </c>
      <c r="C36" s="83" t="str">
        <f>IF(ISBLANK('Baseline Paddock Data'!C36),"",'Baseline Paddock Data'!C36)</f>
        <v/>
      </c>
      <c r="D36" s="326">
        <f>IF(ISBLANK(C36),"",(IF(ISBLANK('Baseline Paddock Data'!D36),'Baseline Paddock Data'!F36,'Baseline Paddock Data'!D36/2.471)))</f>
        <v>0</v>
      </c>
      <c r="E36" s="326">
        <f>IF(ISBLANK(C36),"",(IF(ISBLANK('Baseline Paddock Data'!E36),'Baseline Paddock Data'!G36,'Baseline Paddock Data'!E36/2.471)))</f>
        <v>0</v>
      </c>
      <c r="F36" s="230" t="str">
        <f>IF(ISBLANK('Baseline Paddock Data'!H36),"",'Baseline Paddock Data'!H36)</f>
        <v/>
      </c>
      <c r="G36" s="270"/>
      <c r="H36" s="271"/>
      <c r="I36" s="272"/>
      <c r="J36" s="92">
        <f>IF(ISBLANK(H36), 'Enter Head to Work Out AE'!D34, (H36*I36))</f>
        <v>0</v>
      </c>
      <c r="K36" s="277" t="str">
        <f t="shared" si="7"/>
        <v/>
      </c>
      <c r="L36" s="278"/>
      <c r="M36" s="278"/>
      <c r="N36" s="93" t="str">
        <f t="shared" si="8"/>
        <v/>
      </c>
      <c r="O36" s="94" t="str">
        <f t="shared" si="9"/>
        <v/>
      </c>
      <c r="P36" s="95" t="str">
        <f t="shared" si="10"/>
        <v/>
      </c>
      <c r="Q36" s="315" t="str">
        <f t="shared" si="11"/>
        <v/>
      </c>
      <c r="R36" s="317"/>
      <c r="S36" s="330" t="str" cm="1">
        <f t="array" ref="S36">IF(G36=0,"",_xlfn.IFS(G36="No grazing value - 0",R36*0,G36="Low - 10%",R36*0.1,G36="Moderate - 20%",R36*0.2,G36="High - 30%",R36*0.3,G36="Introduced pastures/Intensive - 45%", R36*0.45, G36="STACK method",R36*1))</f>
        <v/>
      </c>
      <c r="T36" s="319" t="str">
        <f t="shared" si="1"/>
        <v/>
      </c>
      <c r="U36" s="97" t="str">
        <f t="shared" si="12"/>
        <v/>
      </c>
      <c r="V36" s="97" t="str">
        <f t="shared" si="13"/>
        <v/>
      </c>
      <c r="W36" s="389" t="str">
        <f t="shared" si="14"/>
        <v/>
      </c>
      <c r="X36" s="388" t="str">
        <f t="shared" ca="1" si="15"/>
        <v/>
      </c>
      <c r="Y36" s="283"/>
      <c r="Z36" s="284"/>
      <c r="AA36" s="92">
        <f>IF(ISBLANK(Y36), 'Enter Head to Work Out AE'!$D34, (Y36*Z36))</f>
        <v>0</v>
      </c>
      <c r="AB36" s="277" t="str">
        <f t="shared" si="16"/>
        <v/>
      </c>
      <c r="AC36" s="278"/>
      <c r="AD36" s="278"/>
      <c r="AE36" s="93" t="str">
        <f t="shared" si="17"/>
        <v/>
      </c>
      <c r="AF36" s="94" t="str">
        <f t="shared" si="18"/>
        <v/>
      </c>
      <c r="AG36" s="95" t="str">
        <f t="shared" si="19"/>
        <v/>
      </c>
      <c r="AH36" s="315" t="str">
        <f t="shared" si="20"/>
        <v/>
      </c>
      <c r="AI36" s="328" t="str">
        <f t="shared" si="21"/>
        <v/>
      </c>
      <c r="AJ36" s="319" t="str">
        <f t="shared" si="22"/>
        <v/>
      </c>
      <c r="AK36" s="97" t="str">
        <f t="shared" si="23"/>
        <v/>
      </c>
      <c r="AL36" s="97" t="str">
        <f t="shared" si="5"/>
        <v/>
      </c>
      <c r="AM36" s="394" t="str">
        <f t="shared" si="24"/>
        <v/>
      </c>
      <c r="AN36" s="388" t="str">
        <f t="shared" ca="1" si="25"/>
        <v/>
      </c>
      <c r="AO36" s="271"/>
      <c r="AP36" s="284"/>
      <c r="AQ36" s="92">
        <f>IF(ISBLANK(AO36), 'Enter Head to Work Out AE'!$D34, (AO36*AP36))</f>
        <v>0</v>
      </c>
      <c r="AR36" s="277" t="str">
        <f t="shared" si="26"/>
        <v/>
      </c>
      <c r="AS36" s="278"/>
      <c r="AT36" s="278"/>
      <c r="AU36" s="93" t="str">
        <f t="shared" si="27"/>
        <v/>
      </c>
      <c r="AV36" s="94" t="str">
        <f t="shared" si="28"/>
        <v/>
      </c>
      <c r="AW36" s="95" t="str">
        <f t="shared" si="29"/>
        <v/>
      </c>
      <c r="AX36" s="315" t="str">
        <f t="shared" si="30"/>
        <v/>
      </c>
      <c r="AY36" s="328" t="str">
        <f t="shared" si="6"/>
        <v/>
      </c>
      <c r="AZ36" s="319" t="str">
        <f t="shared" si="31"/>
        <v/>
      </c>
      <c r="BA36" s="97" t="str">
        <f t="shared" si="32"/>
        <v/>
      </c>
      <c r="BB36" s="97" t="str">
        <f t="shared" si="33"/>
        <v/>
      </c>
      <c r="BC36" s="394" t="str">
        <f t="shared" si="34"/>
        <v/>
      </c>
      <c r="BD36" s="388" t="str">
        <f t="shared" ca="1" si="35"/>
        <v/>
      </c>
      <c r="BE36" s="271"/>
      <c r="BF36" s="289"/>
      <c r="BG36" s="345"/>
      <c r="BH36" s="290"/>
    </row>
    <row r="37" spans="1:60" ht="22.5" customHeight="1">
      <c r="A37" s="120"/>
      <c r="B37" s="221" t="str">
        <f>IF(ISBLANK('Baseline Paddock Data'!B37),"",'Baseline Paddock Data'!B37)</f>
        <v/>
      </c>
      <c r="C37" s="83" t="str">
        <f>IF(ISBLANK('Baseline Paddock Data'!C37),"",'Baseline Paddock Data'!C37)</f>
        <v/>
      </c>
      <c r="D37" s="326">
        <f>IF(ISBLANK(C37),"",(IF(ISBLANK('Baseline Paddock Data'!D37),'Baseline Paddock Data'!F37,'Baseline Paddock Data'!D37/2.471)))</f>
        <v>0</v>
      </c>
      <c r="E37" s="326">
        <f>IF(ISBLANK(C37),"",(IF(ISBLANK('Baseline Paddock Data'!E37),'Baseline Paddock Data'!G37,'Baseline Paddock Data'!E37/2.471)))</f>
        <v>0</v>
      </c>
      <c r="F37" s="230" t="str">
        <f>IF(ISBLANK('Baseline Paddock Data'!H37),"",'Baseline Paddock Data'!H37)</f>
        <v/>
      </c>
      <c r="G37" s="270"/>
      <c r="H37" s="271"/>
      <c r="I37" s="272"/>
      <c r="J37" s="92">
        <f>IF(ISBLANK(H37), 'Enter Head to Work Out AE'!D35, (H37*I37))</f>
        <v>0</v>
      </c>
      <c r="K37" s="277" t="str">
        <f t="shared" si="7"/>
        <v/>
      </c>
      <c r="L37" s="278"/>
      <c r="M37" s="278"/>
      <c r="N37" s="93" t="str">
        <f t="shared" si="8"/>
        <v/>
      </c>
      <c r="O37" s="94" t="str">
        <f t="shared" si="9"/>
        <v/>
      </c>
      <c r="P37" s="95" t="str">
        <f t="shared" si="10"/>
        <v/>
      </c>
      <c r="Q37" s="315" t="str">
        <f t="shared" si="11"/>
        <v/>
      </c>
      <c r="R37" s="317"/>
      <c r="S37" s="330" t="str" cm="1">
        <f t="array" ref="S37">IF(G37=0,"",_xlfn.IFS(G37="No grazing value - 0",R37*0,G37="Low - 10%",R37*0.1,G37="Moderate - 20%",R37*0.2,G37="High - 30%",R37*0.3,G37="Introduced pastures/Intensive - 45%", R37*0.45, G37="STACK method",R37*1))</f>
        <v/>
      </c>
      <c r="T37" s="319" t="str">
        <f t="shared" si="1"/>
        <v/>
      </c>
      <c r="U37" s="97" t="str">
        <f t="shared" si="12"/>
        <v/>
      </c>
      <c r="V37" s="97" t="str">
        <f t="shared" si="13"/>
        <v/>
      </c>
      <c r="W37" s="389" t="str">
        <f t="shared" si="14"/>
        <v/>
      </c>
      <c r="X37" s="388" t="str">
        <f t="shared" ca="1" si="15"/>
        <v/>
      </c>
      <c r="Y37" s="283"/>
      <c r="Z37" s="284"/>
      <c r="AA37" s="92">
        <f>IF(ISBLANK(Y37), 'Enter Head to Work Out AE'!$D35, (Y37*Z37))</f>
        <v>0</v>
      </c>
      <c r="AB37" s="277" t="str">
        <f t="shared" si="16"/>
        <v/>
      </c>
      <c r="AC37" s="278"/>
      <c r="AD37" s="278"/>
      <c r="AE37" s="93" t="str">
        <f t="shared" si="17"/>
        <v/>
      </c>
      <c r="AF37" s="94" t="str">
        <f t="shared" si="18"/>
        <v/>
      </c>
      <c r="AG37" s="95" t="str">
        <f t="shared" si="19"/>
        <v/>
      </c>
      <c r="AH37" s="315" t="str">
        <f t="shared" si="20"/>
        <v/>
      </c>
      <c r="AI37" s="328" t="str">
        <f t="shared" si="21"/>
        <v/>
      </c>
      <c r="AJ37" s="319" t="str">
        <f t="shared" si="22"/>
        <v/>
      </c>
      <c r="AK37" s="97" t="str">
        <f t="shared" si="23"/>
        <v/>
      </c>
      <c r="AL37" s="97" t="str">
        <f t="shared" si="5"/>
        <v/>
      </c>
      <c r="AM37" s="394" t="str">
        <f t="shared" si="24"/>
        <v/>
      </c>
      <c r="AN37" s="388" t="str">
        <f t="shared" ca="1" si="25"/>
        <v/>
      </c>
      <c r="AO37" s="271"/>
      <c r="AP37" s="284"/>
      <c r="AQ37" s="92">
        <f>IF(ISBLANK(AO37), 'Enter Head to Work Out AE'!$D35, (AO37*AP37))</f>
        <v>0</v>
      </c>
      <c r="AR37" s="277" t="str">
        <f t="shared" si="26"/>
        <v/>
      </c>
      <c r="AS37" s="278"/>
      <c r="AT37" s="278"/>
      <c r="AU37" s="93" t="str">
        <f t="shared" si="27"/>
        <v/>
      </c>
      <c r="AV37" s="94" t="str">
        <f t="shared" si="28"/>
        <v/>
      </c>
      <c r="AW37" s="95" t="str">
        <f t="shared" si="29"/>
        <v/>
      </c>
      <c r="AX37" s="315" t="str">
        <f t="shared" si="30"/>
        <v/>
      </c>
      <c r="AY37" s="328" t="str">
        <f t="shared" si="6"/>
        <v/>
      </c>
      <c r="AZ37" s="319" t="str">
        <f t="shared" si="31"/>
        <v/>
      </c>
      <c r="BA37" s="97" t="str">
        <f t="shared" si="32"/>
        <v/>
      </c>
      <c r="BB37" s="97" t="str">
        <f t="shared" si="33"/>
        <v/>
      </c>
      <c r="BC37" s="394" t="str">
        <f t="shared" si="34"/>
        <v/>
      </c>
      <c r="BD37" s="388" t="str">
        <f t="shared" ca="1" si="35"/>
        <v/>
      </c>
      <c r="BE37" s="271"/>
      <c r="BF37" s="289"/>
      <c r="BG37" s="345"/>
      <c r="BH37" s="290"/>
    </row>
    <row r="38" spans="1:60" ht="22.5" customHeight="1">
      <c r="A38" s="120"/>
      <c r="B38" s="221" t="str">
        <f>IF(ISBLANK('Baseline Paddock Data'!B38),"",'Baseline Paddock Data'!B38)</f>
        <v/>
      </c>
      <c r="C38" s="83" t="str">
        <f>IF(ISBLANK('Baseline Paddock Data'!C38),"",'Baseline Paddock Data'!C38)</f>
        <v/>
      </c>
      <c r="D38" s="326">
        <f>IF(ISBLANK(C38),"",(IF(ISBLANK('Baseline Paddock Data'!D38),'Baseline Paddock Data'!F38,'Baseline Paddock Data'!D38/2.471)))</f>
        <v>0</v>
      </c>
      <c r="E38" s="326">
        <f>IF(ISBLANK(C38),"",(IF(ISBLANK('Baseline Paddock Data'!E38),'Baseline Paddock Data'!G38,'Baseline Paddock Data'!E38/2.471)))</f>
        <v>0</v>
      </c>
      <c r="F38" s="230" t="str">
        <f>IF(ISBLANK('Baseline Paddock Data'!H38),"",'Baseline Paddock Data'!H38)</f>
        <v/>
      </c>
      <c r="G38" s="270"/>
      <c r="H38" s="271"/>
      <c r="I38" s="272"/>
      <c r="J38" s="92">
        <f>IF(ISBLANK(H38), 'Enter Head to Work Out AE'!D36, (H38*I38))</f>
        <v>0</v>
      </c>
      <c r="K38" s="277" t="str">
        <f t="shared" si="7"/>
        <v/>
      </c>
      <c r="L38" s="278"/>
      <c r="M38" s="278"/>
      <c r="N38" s="93" t="str">
        <f t="shared" si="8"/>
        <v/>
      </c>
      <c r="O38" s="94" t="str">
        <f t="shared" si="9"/>
        <v/>
      </c>
      <c r="P38" s="95" t="str">
        <f t="shared" si="10"/>
        <v/>
      </c>
      <c r="Q38" s="315" t="str">
        <f t="shared" si="11"/>
        <v/>
      </c>
      <c r="R38" s="317"/>
      <c r="S38" s="330" t="str" cm="1">
        <f t="array" ref="S38">IF(G38=0,"",_xlfn.IFS(G38="No grazing value - 0",R38*0,G38="Low - 10%",R38*0.1,G38="Moderate - 20%",R38*0.2,G38="High - 30%",R38*0.3,G38="Introduced pastures/Intensive - 45%", R38*0.45, G38="STACK method",R38*1))</f>
        <v/>
      </c>
      <c r="T38" s="319" t="str">
        <f t="shared" si="1"/>
        <v/>
      </c>
      <c r="U38" s="97" t="str">
        <f t="shared" si="12"/>
        <v/>
      </c>
      <c r="V38" s="97" t="str">
        <f t="shared" si="13"/>
        <v/>
      </c>
      <c r="W38" s="389" t="str">
        <f t="shared" si="14"/>
        <v/>
      </c>
      <c r="X38" s="388" t="str">
        <f t="shared" ca="1" si="15"/>
        <v/>
      </c>
      <c r="Y38" s="283"/>
      <c r="Z38" s="284"/>
      <c r="AA38" s="92">
        <f>IF(ISBLANK(Y38), 'Enter Head to Work Out AE'!$D36, (Y38*Z38))</f>
        <v>0</v>
      </c>
      <c r="AB38" s="277" t="str">
        <f t="shared" si="16"/>
        <v/>
      </c>
      <c r="AC38" s="278"/>
      <c r="AD38" s="278"/>
      <c r="AE38" s="93" t="str">
        <f t="shared" si="17"/>
        <v/>
      </c>
      <c r="AF38" s="94" t="str">
        <f t="shared" si="18"/>
        <v/>
      </c>
      <c r="AG38" s="95" t="str">
        <f t="shared" si="19"/>
        <v/>
      </c>
      <c r="AH38" s="315" t="str">
        <f t="shared" si="20"/>
        <v/>
      </c>
      <c r="AI38" s="328" t="str">
        <f t="shared" si="21"/>
        <v/>
      </c>
      <c r="AJ38" s="319" t="str">
        <f t="shared" si="22"/>
        <v/>
      </c>
      <c r="AK38" s="97" t="str">
        <f t="shared" si="23"/>
        <v/>
      </c>
      <c r="AL38" s="97" t="str">
        <f t="shared" si="5"/>
        <v/>
      </c>
      <c r="AM38" s="394" t="str">
        <f t="shared" si="24"/>
        <v/>
      </c>
      <c r="AN38" s="388" t="str">
        <f t="shared" ca="1" si="25"/>
        <v/>
      </c>
      <c r="AO38" s="271"/>
      <c r="AP38" s="284"/>
      <c r="AQ38" s="92">
        <f>IF(ISBLANK(AO38), 'Enter Head to Work Out AE'!$D36, (AO38*AP38))</f>
        <v>0</v>
      </c>
      <c r="AR38" s="277" t="str">
        <f t="shared" si="26"/>
        <v/>
      </c>
      <c r="AS38" s="278"/>
      <c r="AT38" s="278"/>
      <c r="AU38" s="93" t="str">
        <f t="shared" si="27"/>
        <v/>
      </c>
      <c r="AV38" s="94" t="str">
        <f t="shared" si="28"/>
        <v/>
      </c>
      <c r="AW38" s="95" t="str">
        <f t="shared" si="29"/>
        <v/>
      </c>
      <c r="AX38" s="315" t="str">
        <f t="shared" si="30"/>
        <v/>
      </c>
      <c r="AY38" s="328" t="str">
        <f t="shared" si="6"/>
        <v/>
      </c>
      <c r="AZ38" s="319" t="str">
        <f t="shared" si="31"/>
        <v/>
      </c>
      <c r="BA38" s="97" t="str">
        <f t="shared" si="32"/>
        <v/>
      </c>
      <c r="BB38" s="97" t="str">
        <f t="shared" si="33"/>
        <v/>
      </c>
      <c r="BC38" s="394" t="str">
        <f t="shared" si="34"/>
        <v/>
      </c>
      <c r="BD38" s="388" t="str">
        <f t="shared" ca="1" si="35"/>
        <v/>
      </c>
      <c r="BE38" s="271"/>
      <c r="BF38" s="289"/>
      <c r="BG38" s="345"/>
      <c r="BH38" s="290"/>
    </row>
    <row r="39" spans="1:60" ht="22.5" customHeight="1">
      <c r="A39" s="120"/>
      <c r="B39" s="221" t="str">
        <f>IF(ISBLANK('Baseline Paddock Data'!B39),"",'Baseline Paddock Data'!B39)</f>
        <v/>
      </c>
      <c r="C39" s="83" t="str">
        <f>IF(ISBLANK('Baseline Paddock Data'!C39),"",'Baseline Paddock Data'!C39)</f>
        <v/>
      </c>
      <c r="D39" s="326">
        <f>IF(ISBLANK(C39),"",(IF(ISBLANK('Baseline Paddock Data'!D39),'Baseline Paddock Data'!F39,'Baseline Paddock Data'!D39/2.471)))</f>
        <v>0</v>
      </c>
      <c r="E39" s="326">
        <f>IF(ISBLANK(C39),"",(IF(ISBLANK('Baseline Paddock Data'!E39),'Baseline Paddock Data'!G39,'Baseline Paddock Data'!E39/2.471)))</f>
        <v>0</v>
      </c>
      <c r="F39" s="230" t="str">
        <f>IF(ISBLANK('Baseline Paddock Data'!H39),"",'Baseline Paddock Data'!H39)</f>
        <v/>
      </c>
      <c r="G39" s="270"/>
      <c r="H39" s="271"/>
      <c r="I39" s="272"/>
      <c r="J39" s="92">
        <f>IF(ISBLANK(H39), 'Enter Head to Work Out AE'!D37, (H39*I39))</f>
        <v>0</v>
      </c>
      <c r="K39" s="277" t="str">
        <f t="shared" si="7"/>
        <v/>
      </c>
      <c r="L39" s="278"/>
      <c r="M39" s="278"/>
      <c r="N39" s="93" t="str">
        <f t="shared" si="8"/>
        <v/>
      </c>
      <c r="O39" s="94" t="str">
        <f t="shared" si="9"/>
        <v/>
      </c>
      <c r="P39" s="95" t="str">
        <f t="shared" si="10"/>
        <v/>
      </c>
      <c r="Q39" s="315" t="str">
        <f t="shared" si="11"/>
        <v/>
      </c>
      <c r="R39" s="317"/>
      <c r="S39" s="330" t="str" cm="1">
        <f t="array" ref="S39">IF(G39=0,"",_xlfn.IFS(G39="No grazing value - 0",R39*0,G39="Low - 10%",R39*0.1,G39="Moderate - 20%",R39*0.2,G39="High - 30%",R39*0.3,G39="Introduced pastures/Intensive - 45%", R39*0.45, G39="STACK method",R39*1))</f>
        <v/>
      </c>
      <c r="T39" s="319" t="str">
        <f t="shared" si="1"/>
        <v/>
      </c>
      <c r="U39" s="97" t="str">
        <f t="shared" si="12"/>
        <v/>
      </c>
      <c r="V39" s="97" t="str">
        <f t="shared" si="13"/>
        <v/>
      </c>
      <c r="W39" s="389" t="str">
        <f t="shared" si="14"/>
        <v/>
      </c>
      <c r="X39" s="388" t="str">
        <f t="shared" ca="1" si="15"/>
        <v/>
      </c>
      <c r="Y39" s="283"/>
      <c r="Z39" s="284"/>
      <c r="AA39" s="92">
        <f>IF(ISBLANK(Y39), 'Enter Head to Work Out AE'!$D37, (Y39*Z39))</f>
        <v>0</v>
      </c>
      <c r="AB39" s="277" t="str">
        <f t="shared" si="16"/>
        <v/>
      </c>
      <c r="AC39" s="278"/>
      <c r="AD39" s="278"/>
      <c r="AE39" s="93" t="str">
        <f t="shared" si="17"/>
        <v/>
      </c>
      <c r="AF39" s="94" t="str">
        <f t="shared" si="18"/>
        <v/>
      </c>
      <c r="AG39" s="95" t="str">
        <f t="shared" si="19"/>
        <v/>
      </c>
      <c r="AH39" s="315" t="str">
        <f t="shared" si="20"/>
        <v/>
      </c>
      <c r="AI39" s="328" t="str">
        <f t="shared" si="21"/>
        <v/>
      </c>
      <c r="AJ39" s="319" t="str">
        <f t="shared" si="22"/>
        <v/>
      </c>
      <c r="AK39" s="97" t="str">
        <f t="shared" si="23"/>
        <v/>
      </c>
      <c r="AL39" s="97" t="str">
        <f t="shared" si="5"/>
        <v/>
      </c>
      <c r="AM39" s="394" t="str">
        <f t="shared" si="24"/>
        <v/>
      </c>
      <c r="AN39" s="388" t="str">
        <f t="shared" ca="1" si="25"/>
        <v/>
      </c>
      <c r="AO39" s="271"/>
      <c r="AP39" s="284"/>
      <c r="AQ39" s="92">
        <f>IF(ISBLANK(AO39), 'Enter Head to Work Out AE'!$D37, (AO39*AP39))</f>
        <v>0</v>
      </c>
      <c r="AR39" s="277" t="str">
        <f t="shared" si="26"/>
        <v/>
      </c>
      <c r="AS39" s="278"/>
      <c r="AT39" s="278"/>
      <c r="AU39" s="93" t="str">
        <f t="shared" si="27"/>
        <v/>
      </c>
      <c r="AV39" s="94" t="str">
        <f t="shared" si="28"/>
        <v/>
      </c>
      <c r="AW39" s="95" t="str">
        <f t="shared" si="29"/>
        <v/>
      </c>
      <c r="AX39" s="315" t="str">
        <f t="shared" si="30"/>
        <v/>
      </c>
      <c r="AY39" s="328" t="str">
        <f t="shared" si="6"/>
        <v/>
      </c>
      <c r="AZ39" s="319" t="str">
        <f t="shared" si="31"/>
        <v/>
      </c>
      <c r="BA39" s="97" t="str">
        <f t="shared" si="32"/>
        <v/>
      </c>
      <c r="BB39" s="97" t="str">
        <f t="shared" si="33"/>
        <v/>
      </c>
      <c r="BC39" s="394" t="str">
        <f t="shared" si="34"/>
        <v/>
      </c>
      <c r="BD39" s="388" t="str">
        <f t="shared" ca="1" si="35"/>
        <v/>
      </c>
      <c r="BE39" s="271"/>
      <c r="BF39" s="289"/>
      <c r="BG39" s="345"/>
      <c r="BH39" s="290"/>
    </row>
    <row r="40" spans="1:60" ht="22.5" customHeight="1">
      <c r="A40" s="120"/>
      <c r="B40" s="221" t="str">
        <f>IF(ISBLANK('Baseline Paddock Data'!B40),"",'Baseline Paddock Data'!B40)</f>
        <v/>
      </c>
      <c r="C40" s="83" t="str">
        <f>IF(ISBLANK('Baseline Paddock Data'!C40),"",'Baseline Paddock Data'!C40)</f>
        <v/>
      </c>
      <c r="D40" s="326">
        <f>IF(ISBLANK(C40),"",(IF(ISBLANK('Baseline Paddock Data'!D40),'Baseline Paddock Data'!F40,'Baseline Paddock Data'!D40/2.471)))</f>
        <v>0</v>
      </c>
      <c r="E40" s="326">
        <f>IF(ISBLANK(C40),"",(IF(ISBLANK('Baseline Paddock Data'!E40),'Baseline Paddock Data'!G40,'Baseline Paddock Data'!E40/2.471)))</f>
        <v>0</v>
      </c>
      <c r="F40" s="230" t="str">
        <f>IF(ISBLANK('Baseline Paddock Data'!H40),"",'Baseline Paddock Data'!H40)</f>
        <v/>
      </c>
      <c r="G40" s="270"/>
      <c r="H40" s="271"/>
      <c r="I40" s="272"/>
      <c r="J40" s="92">
        <f>IF(ISBLANK(H40), 'Enter Head to Work Out AE'!D38, (H40*I40))</f>
        <v>0</v>
      </c>
      <c r="K40" s="277" t="str">
        <f t="shared" si="7"/>
        <v/>
      </c>
      <c r="L40" s="278"/>
      <c r="M40" s="278"/>
      <c r="N40" s="93" t="str">
        <f t="shared" si="8"/>
        <v/>
      </c>
      <c r="O40" s="94" t="str">
        <f t="shared" si="9"/>
        <v/>
      </c>
      <c r="P40" s="95" t="str">
        <f t="shared" si="10"/>
        <v/>
      </c>
      <c r="Q40" s="315" t="str">
        <f t="shared" si="11"/>
        <v/>
      </c>
      <c r="R40" s="317"/>
      <c r="S40" s="330" t="str" cm="1">
        <f t="array" ref="S40">IF(G40=0,"",_xlfn.IFS(G40="No grazing value - 0",R40*0,G40="Low - 10%",R40*0.1,G40="Moderate - 20%",R40*0.2,G40="High - 30%",R40*0.3,G40="Introduced pastures/Intensive - 45%", R40*0.45, G40="STACK method",R40*1))</f>
        <v/>
      </c>
      <c r="T40" s="319" t="str">
        <f t="shared" si="1"/>
        <v/>
      </c>
      <c r="U40" s="97" t="str">
        <f t="shared" si="12"/>
        <v/>
      </c>
      <c r="V40" s="97" t="str">
        <f t="shared" si="13"/>
        <v/>
      </c>
      <c r="W40" s="389" t="str">
        <f t="shared" si="14"/>
        <v/>
      </c>
      <c r="X40" s="388" t="str">
        <f t="shared" ca="1" si="15"/>
        <v/>
      </c>
      <c r="Y40" s="283"/>
      <c r="Z40" s="284"/>
      <c r="AA40" s="92">
        <f>IF(ISBLANK(Y40), 'Enter Head to Work Out AE'!$D38, (Y40*Z40))</f>
        <v>0</v>
      </c>
      <c r="AB40" s="277" t="str">
        <f t="shared" si="16"/>
        <v/>
      </c>
      <c r="AC40" s="278"/>
      <c r="AD40" s="278"/>
      <c r="AE40" s="93" t="str">
        <f t="shared" si="17"/>
        <v/>
      </c>
      <c r="AF40" s="94" t="str">
        <f t="shared" si="18"/>
        <v/>
      </c>
      <c r="AG40" s="95" t="str">
        <f t="shared" si="19"/>
        <v/>
      </c>
      <c r="AH40" s="315" t="str">
        <f t="shared" si="20"/>
        <v/>
      </c>
      <c r="AI40" s="328" t="str">
        <f t="shared" si="21"/>
        <v/>
      </c>
      <c r="AJ40" s="319" t="str">
        <f t="shared" si="22"/>
        <v/>
      </c>
      <c r="AK40" s="97" t="str">
        <f t="shared" si="23"/>
        <v/>
      </c>
      <c r="AL40" s="97" t="str">
        <f t="shared" si="5"/>
        <v/>
      </c>
      <c r="AM40" s="394" t="str">
        <f t="shared" si="24"/>
        <v/>
      </c>
      <c r="AN40" s="388" t="str">
        <f t="shared" ca="1" si="25"/>
        <v/>
      </c>
      <c r="AO40" s="271"/>
      <c r="AP40" s="284"/>
      <c r="AQ40" s="92">
        <f>IF(ISBLANK(AO40), 'Enter Head to Work Out AE'!$D38, (AO40*AP40))</f>
        <v>0</v>
      </c>
      <c r="AR40" s="277" t="str">
        <f t="shared" si="26"/>
        <v/>
      </c>
      <c r="AS40" s="278"/>
      <c r="AT40" s="278"/>
      <c r="AU40" s="93" t="str">
        <f t="shared" si="27"/>
        <v/>
      </c>
      <c r="AV40" s="94" t="str">
        <f t="shared" si="28"/>
        <v/>
      </c>
      <c r="AW40" s="95" t="str">
        <f t="shared" si="29"/>
        <v/>
      </c>
      <c r="AX40" s="315" t="str">
        <f t="shared" si="30"/>
        <v/>
      </c>
      <c r="AY40" s="328" t="str">
        <f t="shared" si="6"/>
        <v/>
      </c>
      <c r="AZ40" s="319" t="str">
        <f t="shared" si="31"/>
        <v/>
      </c>
      <c r="BA40" s="97" t="str">
        <f t="shared" si="32"/>
        <v/>
      </c>
      <c r="BB40" s="97" t="str">
        <f t="shared" si="33"/>
        <v/>
      </c>
      <c r="BC40" s="394" t="str">
        <f t="shared" si="34"/>
        <v/>
      </c>
      <c r="BD40" s="388" t="str">
        <f t="shared" ca="1" si="35"/>
        <v/>
      </c>
      <c r="BE40" s="271"/>
      <c r="BF40" s="289"/>
      <c r="BG40" s="345"/>
      <c r="BH40" s="290"/>
    </row>
    <row r="41" spans="1:60" ht="22.5" customHeight="1">
      <c r="A41" s="120"/>
      <c r="B41" s="221" t="str">
        <f>IF(ISBLANK('Baseline Paddock Data'!B41),"",'Baseline Paddock Data'!B41)</f>
        <v/>
      </c>
      <c r="C41" s="83" t="str">
        <f>IF(ISBLANK('Baseline Paddock Data'!C41),"",'Baseline Paddock Data'!C41)</f>
        <v/>
      </c>
      <c r="D41" s="326">
        <f>IF(ISBLANK(C41),"",(IF(ISBLANK('Baseline Paddock Data'!D41),'Baseline Paddock Data'!F41,'Baseline Paddock Data'!D41/2.471)))</f>
        <v>0</v>
      </c>
      <c r="E41" s="326">
        <f>IF(ISBLANK(C41),"",(IF(ISBLANK('Baseline Paddock Data'!E41),'Baseline Paddock Data'!G41,'Baseline Paddock Data'!E41/2.471)))</f>
        <v>0</v>
      </c>
      <c r="F41" s="230" t="str">
        <f>IF(ISBLANK('Baseline Paddock Data'!H41),"",'Baseline Paddock Data'!H41)</f>
        <v/>
      </c>
      <c r="G41" s="270"/>
      <c r="H41" s="271"/>
      <c r="I41" s="272"/>
      <c r="J41" s="92">
        <f>IF(ISBLANK(H41), 'Enter Head to Work Out AE'!D39, (H41*I41))</f>
        <v>0</v>
      </c>
      <c r="K41" s="277" t="str">
        <f t="shared" si="7"/>
        <v/>
      </c>
      <c r="L41" s="278"/>
      <c r="M41" s="278"/>
      <c r="N41" s="93" t="str">
        <f t="shared" si="8"/>
        <v/>
      </c>
      <c r="O41" s="94" t="str">
        <f t="shared" si="9"/>
        <v/>
      </c>
      <c r="P41" s="95" t="str">
        <f t="shared" si="10"/>
        <v/>
      </c>
      <c r="Q41" s="315" t="str">
        <f t="shared" si="11"/>
        <v/>
      </c>
      <c r="R41" s="317"/>
      <c r="S41" s="330" t="str" cm="1">
        <f t="array" ref="S41">IF(G41=0,"",_xlfn.IFS(G41="No grazing value - 0",R41*0,G41="Low - 10%",R41*0.1,G41="Moderate - 20%",R41*0.2,G41="High - 30%",R41*0.3,G41="Introduced pastures/Intensive - 45%", R41*0.45, G41="STACK method",R41*1))</f>
        <v/>
      </c>
      <c r="T41" s="319" t="str">
        <f t="shared" si="1"/>
        <v/>
      </c>
      <c r="U41" s="97" t="str">
        <f t="shared" si="12"/>
        <v/>
      </c>
      <c r="V41" s="97" t="str">
        <f t="shared" si="13"/>
        <v/>
      </c>
      <c r="W41" s="389" t="str">
        <f t="shared" si="14"/>
        <v/>
      </c>
      <c r="X41" s="388" t="str">
        <f t="shared" ca="1" si="15"/>
        <v/>
      </c>
      <c r="Y41" s="283"/>
      <c r="Z41" s="284"/>
      <c r="AA41" s="92">
        <f>IF(ISBLANK(Y41), 'Enter Head to Work Out AE'!$D39, (Y41*Z41))</f>
        <v>0</v>
      </c>
      <c r="AB41" s="277" t="str">
        <f t="shared" si="16"/>
        <v/>
      </c>
      <c r="AC41" s="278"/>
      <c r="AD41" s="278"/>
      <c r="AE41" s="93" t="str">
        <f t="shared" si="17"/>
        <v/>
      </c>
      <c r="AF41" s="94" t="str">
        <f t="shared" si="18"/>
        <v/>
      </c>
      <c r="AG41" s="95" t="str">
        <f t="shared" si="19"/>
        <v/>
      </c>
      <c r="AH41" s="315" t="str">
        <f t="shared" si="20"/>
        <v/>
      </c>
      <c r="AI41" s="328" t="str">
        <f t="shared" si="21"/>
        <v/>
      </c>
      <c r="AJ41" s="319" t="str">
        <f t="shared" si="22"/>
        <v/>
      </c>
      <c r="AK41" s="97" t="str">
        <f t="shared" si="23"/>
        <v/>
      </c>
      <c r="AL41" s="97" t="str">
        <f t="shared" si="5"/>
        <v/>
      </c>
      <c r="AM41" s="394" t="str">
        <f t="shared" si="24"/>
        <v/>
      </c>
      <c r="AN41" s="388" t="str">
        <f t="shared" ca="1" si="25"/>
        <v/>
      </c>
      <c r="AO41" s="271"/>
      <c r="AP41" s="284"/>
      <c r="AQ41" s="92">
        <f>IF(ISBLANK(AO41), 'Enter Head to Work Out AE'!$D39, (AO41*AP41))</f>
        <v>0</v>
      </c>
      <c r="AR41" s="277" t="str">
        <f t="shared" si="26"/>
        <v/>
      </c>
      <c r="AS41" s="278"/>
      <c r="AT41" s="278"/>
      <c r="AU41" s="93" t="str">
        <f t="shared" si="27"/>
        <v/>
      </c>
      <c r="AV41" s="94" t="str">
        <f t="shared" si="28"/>
        <v/>
      </c>
      <c r="AW41" s="95" t="str">
        <f t="shared" si="29"/>
        <v/>
      </c>
      <c r="AX41" s="315" t="str">
        <f t="shared" si="30"/>
        <v/>
      </c>
      <c r="AY41" s="328" t="str">
        <f t="shared" si="6"/>
        <v/>
      </c>
      <c r="AZ41" s="319" t="str">
        <f t="shared" si="31"/>
        <v/>
      </c>
      <c r="BA41" s="97" t="str">
        <f t="shared" si="32"/>
        <v/>
      </c>
      <c r="BB41" s="97" t="str">
        <f t="shared" si="33"/>
        <v/>
      </c>
      <c r="BC41" s="394" t="str">
        <f t="shared" si="34"/>
        <v/>
      </c>
      <c r="BD41" s="388" t="str">
        <f t="shared" ca="1" si="35"/>
        <v/>
      </c>
      <c r="BE41" s="271"/>
      <c r="BF41" s="289"/>
      <c r="BG41" s="345"/>
      <c r="BH41" s="290"/>
    </row>
    <row r="42" spans="1:60" ht="22.5" customHeight="1">
      <c r="A42" s="120"/>
      <c r="B42" s="221" t="str">
        <f>IF(ISBLANK('Baseline Paddock Data'!B42),"",'Baseline Paddock Data'!B42)</f>
        <v/>
      </c>
      <c r="C42" s="83" t="str">
        <f>IF(ISBLANK('Baseline Paddock Data'!C42),"",'Baseline Paddock Data'!C42)</f>
        <v/>
      </c>
      <c r="D42" s="326">
        <f>IF(ISBLANK(C42),"",(IF(ISBLANK('Baseline Paddock Data'!D42),'Baseline Paddock Data'!F42,'Baseline Paddock Data'!D42/2.471)))</f>
        <v>0</v>
      </c>
      <c r="E42" s="326">
        <f>IF(ISBLANK(C42),"",(IF(ISBLANK('Baseline Paddock Data'!E42),'Baseline Paddock Data'!G42,'Baseline Paddock Data'!E42/2.471)))</f>
        <v>0</v>
      </c>
      <c r="F42" s="230" t="str">
        <f>IF(ISBLANK('Baseline Paddock Data'!H42),"",'Baseline Paddock Data'!H42)</f>
        <v/>
      </c>
      <c r="G42" s="270"/>
      <c r="H42" s="271"/>
      <c r="I42" s="272"/>
      <c r="J42" s="92">
        <f>IF(ISBLANK(H42), 'Enter Head to Work Out AE'!D40, (H42*I42))</f>
        <v>0</v>
      </c>
      <c r="K42" s="277" t="str">
        <f t="shared" si="7"/>
        <v/>
      </c>
      <c r="L42" s="278"/>
      <c r="M42" s="278"/>
      <c r="N42" s="93" t="str">
        <f t="shared" si="8"/>
        <v/>
      </c>
      <c r="O42" s="94" t="str">
        <f t="shared" si="9"/>
        <v/>
      </c>
      <c r="P42" s="95" t="str">
        <f t="shared" si="10"/>
        <v/>
      </c>
      <c r="Q42" s="315" t="str">
        <f t="shared" si="11"/>
        <v/>
      </c>
      <c r="R42" s="317"/>
      <c r="S42" s="330" t="str" cm="1">
        <f t="array" ref="S42">IF(G42=0,"",_xlfn.IFS(G42="No grazing value - 0",R42*0,G42="Low - 10%",R42*0.1,G42="Moderate - 20%",R42*0.2,G42="High - 30%",R42*0.3,G42="Introduced pastures/Intensive - 45%", R42*0.45, G42="STACK method",R42*1))</f>
        <v/>
      </c>
      <c r="T42" s="319" t="str">
        <f t="shared" si="1"/>
        <v/>
      </c>
      <c r="U42" s="97" t="str">
        <f t="shared" si="12"/>
        <v/>
      </c>
      <c r="V42" s="97" t="str">
        <f t="shared" si="13"/>
        <v/>
      </c>
      <c r="W42" s="389" t="str">
        <f t="shared" si="14"/>
        <v/>
      </c>
      <c r="X42" s="388" t="str">
        <f t="shared" ca="1" si="15"/>
        <v/>
      </c>
      <c r="Y42" s="283"/>
      <c r="Z42" s="284"/>
      <c r="AA42" s="92">
        <f>IF(ISBLANK(Y42), 'Enter Head to Work Out AE'!$D40, (Y42*Z42))</f>
        <v>0</v>
      </c>
      <c r="AB42" s="277" t="str">
        <f t="shared" si="16"/>
        <v/>
      </c>
      <c r="AC42" s="278"/>
      <c r="AD42" s="278"/>
      <c r="AE42" s="93" t="str">
        <f t="shared" si="17"/>
        <v/>
      </c>
      <c r="AF42" s="94" t="str">
        <f t="shared" si="18"/>
        <v/>
      </c>
      <c r="AG42" s="95" t="str">
        <f t="shared" si="19"/>
        <v/>
      </c>
      <c r="AH42" s="315" t="str">
        <f t="shared" si="20"/>
        <v/>
      </c>
      <c r="AI42" s="328" t="str">
        <f t="shared" si="21"/>
        <v/>
      </c>
      <c r="AJ42" s="319" t="str">
        <f t="shared" si="22"/>
        <v/>
      </c>
      <c r="AK42" s="97" t="str">
        <f t="shared" si="23"/>
        <v/>
      </c>
      <c r="AL42" s="97" t="str">
        <f t="shared" ref="AL42:AL73" si="36">IF(AK42&gt;$AL$9, "",AK42)</f>
        <v/>
      </c>
      <c r="AM42" s="394" t="str">
        <f t="shared" si="24"/>
        <v/>
      </c>
      <c r="AN42" s="388" t="str">
        <f t="shared" ca="1" si="25"/>
        <v/>
      </c>
      <c r="AO42" s="271"/>
      <c r="AP42" s="284"/>
      <c r="AQ42" s="92">
        <f>IF(ISBLANK(AO42), 'Enter Head to Work Out AE'!$D40, (AO42*AP42))</f>
        <v>0</v>
      </c>
      <c r="AR42" s="277" t="str">
        <f t="shared" si="26"/>
        <v/>
      </c>
      <c r="AS42" s="278"/>
      <c r="AT42" s="278"/>
      <c r="AU42" s="93" t="str">
        <f t="shared" si="27"/>
        <v/>
      </c>
      <c r="AV42" s="94" t="str">
        <f t="shared" si="28"/>
        <v/>
      </c>
      <c r="AW42" s="95" t="str">
        <f t="shared" si="29"/>
        <v/>
      </c>
      <c r="AX42" s="315" t="str">
        <f t="shared" si="30"/>
        <v/>
      </c>
      <c r="AY42" s="328" t="str">
        <f t="shared" ref="AY42:AY73" si="37">IFERROR(AI42-AH42, "")</f>
        <v/>
      </c>
      <c r="AZ42" s="319" t="str">
        <f t="shared" si="31"/>
        <v/>
      </c>
      <c r="BA42" s="97" t="str">
        <f t="shared" si="32"/>
        <v/>
      </c>
      <c r="BB42" s="97" t="str">
        <f t="shared" si="33"/>
        <v/>
      </c>
      <c r="BC42" s="394" t="str">
        <f t="shared" si="34"/>
        <v/>
      </c>
      <c r="BD42" s="388" t="str">
        <f t="shared" ca="1" si="35"/>
        <v/>
      </c>
      <c r="BE42" s="271"/>
      <c r="BF42" s="289"/>
      <c r="BG42" s="345"/>
      <c r="BH42" s="290"/>
    </row>
    <row r="43" spans="1:60" ht="22.5" customHeight="1">
      <c r="A43" s="120"/>
      <c r="B43" s="221" t="str">
        <f>IF(ISBLANK('Baseline Paddock Data'!B43),"",'Baseline Paddock Data'!B43)</f>
        <v/>
      </c>
      <c r="C43" s="83" t="str">
        <f>IF(ISBLANK('Baseline Paddock Data'!C43),"",'Baseline Paddock Data'!C43)</f>
        <v/>
      </c>
      <c r="D43" s="326">
        <f>IF(ISBLANK(C43),"",(IF(ISBLANK('Baseline Paddock Data'!D43),'Baseline Paddock Data'!F43,'Baseline Paddock Data'!D43/2.471)))</f>
        <v>0</v>
      </c>
      <c r="E43" s="326">
        <f>IF(ISBLANK(C43),"",(IF(ISBLANK('Baseline Paddock Data'!E43),'Baseline Paddock Data'!G43,'Baseline Paddock Data'!E43/2.471)))</f>
        <v>0</v>
      </c>
      <c r="F43" s="230" t="str">
        <f>IF(ISBLANK('Baseline Paddock Data'!H43),"",'Baseline Paddock Data'!H43)</f>
        <v/>
      </c>
      <c r="G43" s="270"/>
      <c r="H43" s="271"/>
      <c r="I43" s="272"/>
      <c r="J43" s="92">
        <f>IF(ISBLANK(H43), 'Enter Head to Work Out AE'!D41, (H43*I43))</f>
        <v>0</v>
      </c>
      <c r="K43" s="277" t="str">
        <f t="shared" si="7"/>
        <v/>
      </c>
      <c r="L43" s="278"/>
      <c r="M43" s="278"/>
      <c r="N43" s="93" t="str">
        <f t="shared" si="8"/>
        <v/>
      </c>
      <c r="O43" s="94" t="str">
        <f t="shared" si="9"/>
        <v/>
      </c>
      <c r="P43" s="95" t="str">
        <f t="shared" si="10"/>
        <v/>
      </c>
      <c r="Q43" s="315" t="str">
        <f t="shared" si="11"/>
        <v/>
      </c>
      <c r="R43" s="317"/>
      <c r="S43" s="330" t="str" cm="1">
        <f t="array" ref="S43">IF(G43=0,"",_xlfn.IFS(G43="No grazing value - 0",R43*0,G43="Low - 10%",R43*0.1,G43="Moderate - 20%",R43*0.2,G43="High - 30%",R43*0.3,G43="Introduced pastures/Intensive - 45%", R43*0.45, G43="STACK method",R43*1))</f>
        <v/>
      </c>
      <c r="T43" s="319" t="str">
        <f t="shared" si="1"/>
        <v/>
      </c>
      <c r="U43" s="97" t="str">
        <f t="shared" si="12"/>
        <v/>
      </c>
      <c r="V43" s="97" t="str">
        <f t="shared" si="13"/>
        <v/>
      </c>
      <c r="W43" s="389" t="str">
        <f t="shared" si="14"/>
        <v/>
      </c>
      <c r="X43" s="388" t="str">
        <f t="shared" ca="1" si="15"/>
        <v/>
      </c>
      <c r="Y43" s="283"/>
      <c r="Z43" s="284"/>
      <c r="AA43" s="92">
        <f>IF(ISBLANK(Y43), 'Enter Head to Work Out AE'!$D41, (Y43*Z43))</f>
        <v>0</v>
      </c>
      <c r="AB43" s="277" t="str">
        <f t="shared" si="16"/>
        <v/>
      </c>
      <c r="AC43" s="278"/>
      <c r="AD43" s="278"/>
      <c r="AE43" s="93" t="str">
        <f t="shared" si="17"/>
        <v/>
      </c>
      <c r="AF43" s="94" t="str">
        <f t="shared" si="18"/>
        <v/>
      </c>
      <c r="AG43" s="95" t="str">
        <f t="shared" si="19"/>
        <v/>
      </c>
      <c r="AH43" s="315" t="str">
        <f t="shared" si="20"/>
        <v/>
      </c>
      <c r="AI43" s="328" t="str">
        <f t="shared" si="21"/>
        <v/>
      </c>
      <c r="AJ43" s="319" t="str">
        <f t="shared" si="22"/>
        <v/>
      </c>
      <c r="AK43" s="97" t="str">
        <f t="shared" si="23"/>
        <v/>
      </c>
      <c r="AL43" s="97" t="str">
        <f t="shared" si="36"/>
        <v/>
      </c>
      <c r="AM43" s="394" t="str">
        <f t="shared" si="24"/>
        <v/>
      </c>
      <c r="AN43" s="388" t="str">
        <f t="shared" ca="1" si="25"/>
        <v/>
      </c>
      <c r="AO43" s="271"/>
      <c r="AP43" s="284"/>
      <c r="AQ43" s="92">
        <f>IF(ISBLANK(AO43), 'Enter Head to Work Out AE'!$D41, (AO43*AP43))</f>
        <v>0</v>
      </c>
      <c r="AR43" s="277" t="str">
        <f t="shared" si="26"/>
        <v/>
      </c>
      <c r="AS43" s="278"/>
      <c r="AT43" s="278"/>
      <c r="AU43" s="93" t="str">
        <f t="shared" si="27"/>
        <v/>
      </c>
      <c r="AV43" s="94" t="str">
        <f t="shared" si="28"/>
        <v/>
      </c>
      <c r="AW43" s="95" t="str">
        <f t="shared" si="29"/>
        <v/>
      </c>
      <c r="AX43" s="315" t="str">
        <f t="shared" si="30"/>
        <v/>
      </c>
      <c r="AY43" s="328" t="str">
        <f t="shared" si="37"/>
        <v/>
      </c>
      <c r="AZ43" s="319" t="str">
        <f t="shared" si="31"/>
        <v/>
      </c>
      <c r="BA43" s="97" t="str">
        <f t="shared" si="32"/>
        <v/>
      </c>
      <c r="BB43" s="97" t="str">
        <f t="shared" si="33"/>
        <v/>
      </c>
      <c r="BC43" s="394" t="str">
        <f t="shared" si="34"/>
        <v/>
      </c>
      <c r="BD43" s="388" t="str">
        <f t="shared" ca="1" si="35"/>
        <v/>
      </c>
      <c r="BE43" s="271"/>
      <c r="BF43" s="289"/>
      <c r="BG43" s="345"/>
      <c r="BH43" s="290"/>
    </row>
    <row r="44" spans="1:60" ht="22.5" customHeight="1">
      <c r="A44" s="120"/>
      <c r="B44" s="221" t="str">
        <f>IF(ISBLANK('Baseline Paddock Data'!B44),"",'Baseline Paddock Data'!B44)</f>
        <v/>
      </c>
      <c r="C44" s="83" t="str">
        <f>IF(ISBLANK('Baseline Paddock Data'!C44),"",'Baseline Paddock Data'!C44)</f>
        <v/>
      </c>
      <c r="D44" s="326">
        <f>IF(ISBLANK(C44),"",(IF(ISBLANK('Baseline Paddock Data'!D44),'Baseline Paddock Data'!F44,'Baseline Paddock Data'!D44/2.471)))</f>
        <v>0</v>
      </c>
      <c r="E44" s="326">
        <f>IF(ISBLANK(C44),"",(IF(ISBLANK('Baseline Paddock Data'!E44),'Baseline Paddock Data'!G44,'Baseline Paddock Data'!E44/2.471)))</f>
        <v>0</v>
      </c>
      <c r="F44" s="230" t="str">
        <f>IF(ISBLANK('Baseline Paddock Data'!H44),"",'Baseline Paddock Data'!H44)</f>
        <v/>
      </c>
      <c r="G44" s="270"/>
      <c r="H44" s="271"/>
      <c r="I44" s="272"/>
      <c r="J44" s="92">
        <f>IF(ISBLANK(H44), 'Enter Head to Work Out AE'!D42, (H44*I44))</f>
        <v>0</v>
      </c>
      <c r="K44" s="277" t="str">
        <f t="shared" si="7"/>
        <v/>
      </c>
      <c r="L44" s="278"/>
      <c r="M44" s="278"/>
      <c r="N44" s="93" t="str">
        <f t="shared" si="8"/>
        <v/>
      </c>
      <c r="O44" s="94" t="str">
        <f t="shared" si="9"/>
        <v/>
      </c>
      <c r="P44" s="95" t="str">
        <f t="shared" si="10"/>
        <v/>
      </c>
      <c r="Q44" s="315" t="str">
        <f t="shared" si="11"/>
        <v/>
      </c>
      <c r="R44" s="317"/>
      <c r="S44" s="330" t="str" cm="1">
        <f t="array" ref="S44">IF(G44=0,"",_xlfn.IFS(G44="No grazing value - 0",R44*0,G44="Low - 10%",R44*0.1,G44="Moderate - 20%",R44*0.2,G44="High - 30%",R44*0.3,G44="Introduced pastures/Intensive - 45%", R44*0.45, G44="STACK method",R44*1))</f>
        <v/>
      </c>
      <c r="T44" s="319" t="str">
        <f t="shared" si="1"/>
        <v/>
      </c>
      <c r="U44" s="97" t="str">
        <f t="shared" si="12"/>
        <v/>
      </c>
      <c r="V44" s="97" t="str">
        <f t="shared" si="13"/>
        <v/>
      </c>
      <c r="W44" s="389" t="str">
        <f t="shared" si="14"/>
        <v/>
      </c>
      <c r="X44" s="388" t="str">
        <f t="shared" ca="1" si="15"/>
        <v/>
      </c>
      <c r="Y44" s="283"/>
      <c r="Z44" s="284"/>
      <c r="AA44" s="92">
        <f>IF(ISBLANK(Y44), 'Enter Head to Work Out AE'!$D42, (Y44*Z44))</f>
        <v>0</v>
      </c>
      <c r="AB44" s="277" t="str">
        <f t="shared" si="16"/>
        <v/>
      </c>
      <c r="AC44" s="278"/>
      <c r="AD44" s="278"/>
      <c r="AE44" s="93" t="str">
        <f t="shared" si="17"/>
        <v/>
      </c>
      <c r="AF44" s="94" t="str">
        <f t="shared" si="18"/>
        <v/>
      </c>
      <c r="AG44" s="95" t="str">
        <f t="shared" si="19"/>
        <v/>
      </c>
      <c r="AH44" s="315" t="str">
        <f t="shared" si="20"/>
        <v/>
      </c>
      <c r="AI44" s="328" t="str">
        <f t="shared" si="21"/>
        <v/>
      </c>
      <c r="AJ44" s="319" t="str">
        <f t="shared" si="22"/>
        <v/>
      </c>
      <c r="AK44" s="97" t="str">
        <f t="shared" si="23"/>
        <v/>
      </c>
      <c r="AL44" s="97" t="str">
        <f t="shared" si="36"/>
        <v/>
      </c>
      <c r="AM44" s="394" t="str">
        <f t="shared" si="24"/>
        <v/>
      </c>
      <c r="AN44" s="388" t="str">
        <f t="shared" ca="1" si="25"/>
        <v/>
      </c>
      <c r="AO44" s="271"/>
      <c r="AP44" s="284"/>
      <c r="AQ44" s="92">
        <f>IF(ISBLANK(AO44), 'Enter Head to Work Out AE'!$D42, (AO44*AP44))</f>
        <v>0</v>
      </c>
      <c r="AR44" s="277" t="str">
        <f t="shared" si="26"/>
        <v/>
      </c>
      <c r="AS44" s="278"/>
      <c r="AT44" s="278"/>
      <c r="AU44" s="93" t="str">
        <f t="shared" si="27"/>
        <v/>
      </c>
      <c r="AV44" s="94" t="str">
        <f t="shared" si="28"/>
        <v/>
      </c>
      <c r="AW44" s="95" t="str">
        <f t="shared" si="29"/>
        <v/>
      </c>
      <c r="AX44" s="315" t="str">
        <f t="shared" si="30"/>
        <v/>
      </c>
      <c r="AY44" s="328" t="str">
        <f t="shared" si="37"/>
        <v/>
      </c>
      <c r="AZ44" s="319" t="str">
        <f t="shared" si="31"/>
        <v/>
      </c>
      <c r="BA44" s="97" t="str">
        <f t="shared" si="32"/>
        <v/>
      </c>
      <c r="BB44" s="97" t="str">
        <f t="shared" si="33"/>
        <v/>
      </c>
      <c r="BC44" s="394" t="str">
        <f t="shared" si="34"/>
        <v/>
      </c>
      <c r="BD44" s="388" t="str">
        <f t="shared" ca="1" si="35"/>
        <v/>
      </c>
      <c r="BE44" s="271"/>
      <c r="BF44" s="289"/>
      <c r="BG44" s="345"/>
      <c r="BH44" s="290"/>
    </row>
    <row r="45" spans="1:60" ht="22.5" customHeight="1">
      <c r="A45" s="120"/>
      <c r="B45" s="221" t="str">
        <f>IF(ISBLANK('Baseline Paddock Data'!B45),"",'Baseline Paddock Data'!B45)</f>
        <v/>
      </c>
      <c r="C45" s="83" t="str">
        <f>IF(ISBLANK('Baseline Paddock Data'!C45),"",'Baseline Paddock Data'!C45)</f>
        <v/>
      </c>
      <c r="D45" s="326">
        <f>IF(ISBLANK(C45),"",(IF(ISBLANK('Baseline Paddock Data'!D45),'Baseline Paddock Data'!F45,'Baseline Paddock Data'!D45/2.471)))</f>
        <v>0</v>
      </c>
      <c r="E45" s="326">
        <f>IF(ISBLANK(C45),"",(IF(ISBLANK('Baseline Paddock Data'!E45),'Baseline Paddock Data'!G45,'Baseline Paddock Data'!E45/2.471)))</f>
        <v>0</v>
      </c>
      <c r="F45" s="230" t="str">
        <f>IF(ISBLANK('Baseline Paddock Data'!H45),"",'Baseline Paddock Data'!H45)</f>
        <v/>
      </c>
      <c r="G45" s="270"/>
      <c r="H45" s="271"/>
      <c r="I45" s="272"/>
      <c r="J45" s="92">
        <f>IF(ISBLANK(H45), 'Enter Head to Work Out AE'!D43, (H45*I45))</f>
        <v>0</v>
      </c>
      <c r="K45" s="277" t="str">
        <f t="shared" si="7"/>
        <v/>
      </c>
      <c r="L45" s="278"/>
      <c r="M45" s="278"/>
      <c r="N45" s="93" t="str">
        <f t="shared" si="8"/>
        <v/>
      </c>
      <c r="O45" s="94" t="str">
        <f t="shared" si="9"/>
        <v/>
      </c>
      <c r="P45" s="95" t="str">
        <f t="shared" si="10"/>
        <v/>
      </c>
      <c r="Q45" s="315" t="str">
        <f t="shared" si="11"/>
        <v/>
      </c>
      <c r="R45" s="317"/>
      <c r="S45" s="330" t="str" cm="1">
        <f t="array" ref="S45">IF(G45=0,"",_xlfn.IFS(G45="No grazing value - 0",R45*0,G45="Low - 10%",R45*0.1,G45="Moderate - 20%",R45*0.2,G45="High - 30%",R45*0.3,G45="Introduced pastures/Intensive - 45%", R45*0.45, G45="STACK method",R45*1))</f>
        <v/>
      </c>
      <c r="T45" s="319" t="str">
        <f t="shared" si="1"/>
        <v/>
      </c>
      <c r="U45" s="97" t="str">
        <f t="shared" si="12"/>
        <v/>
      </c>
      <c r="V45" s="97" t="str">
        <f t="shared" si="13"/>
        <v/>
      </c>
      <c r="W45" s="389" t="str">
        <f t="shared" si="14"/>
        <v/>
      </c>
      <c r="X45" s="388" t="str">
        <f t="shared" ca="1" si="15"/>
        <v/>
      </c>
      <c r="Y45" s="283"/>
      <c r="Z45" s="284"/>
      <c r="AA45" s="92">
        <f>IF(ISBLANK(Y45), 'Enter Head to Work Out AE'!$D43, (Y45*Z45))</f>
        <v>0</v>
      </c>
      <c r="AB45" s="277" t="str">
        <f t="shared" si="16"/>
        <v/>
      </c>
      <c r="AC45" s="278"/>
      <c r="AD45" s="278"/>
      <c r="AE45" s="93" t="str">
        <f t="shared" si="17"/>
        <v/>
      </c>
      <c r="AF45" s="94" t="str">
        <f t="shared" si="18"/>
        <v/>
      </c>
      <c r="AG45" s="95" t="str">
        <f t="shared" si="19"/>
        <v/>
      </c>
      <c r="AH45" s="315" t="str">
        <f t="shared" si="20"/>
        <v/>
      </c>
      <c r="AI45" s="328" t="str">
        <f t="shared" si="21"/>
        <v/>
      </c>
      <c r="AJ45" s="319" t="str">
        <f t="shared" si="22"/>
        <v/>
      </c>
      <c r="AK45" s="97" t="str">
        <f t="shared" si="23"/>
        <v/>
      </c>
      <c r="AL45" s="97" t="str">
        <f t="shared" si="36"/>
        <v/>
      </c>
      <c r="AM45" s="394" t="str">
        <f t="shared" si="24"/>
        <v/>
      </c>
      <c r="AN45" s="388" t="str">
        <f t="shared" ca="1" si="25"/>
        <v/>
      </c>
      <c r="AO45" s="271"/>
      <c r="AP45" s="284"/>
      <c r="AQ45" s="92">
        <f>IF(ISBLANK(AO45), 'Enter Head to Work Out AE'!$D43, (AO45*AP45))</f>
        <v>0</v>
      </c>
      <c r="AR45" s="277" t="str">
        <f t="shared" si="26"/>
        <v/>
      </c>
      <c r="AS45" s="278"/>
      <c r="AT45" s="278"/>
      <c r="AU45" s="93" t="str">
        <f t="shared" si="27"/>
        <v/>
      </c>
      <c r="AV45" s="94" t="str">
        <f t="shared" si="28"/>
        <v/>
      </c>
      <c r="AW45" s="95" t="str">
        <f t="shared" si="29"/>
        <v/>
      </c>
      <c r="AX45" s="315" t="str">
        <f t="shared" si="30"/>
        <v/>
      </c>
      <c r="AY45" s="328" t="str">
        <f t="shared" si="37"/>
        <v/>
      </c>
      <c r="AZ45" s="319" t="str">
        <f t="shared" si="31"/>
        <v/>
      </c>
      <c r="BA45" s="97" t="str">
        <f t="shared" si="32"/>
        <v/>
      </c>
      <c r="BB45" s="97" t="str">
        <f t="shared" si="33"/>
        <v/>
      </c>
      <c r="BC45" s="394" t="str">
        <f t="shared" si="34"/>
        <v/>
      </c>
      <c r="BD45" s="388" t="str">
        <f t="shared" ca="1" si="35"/>
        <v/>
      </c>
      <c r="BE45" s="271"/>
      <c r="BF45" s="289"/>
      <c r="BG45" s="345"/>
      <c r="BH45" s="290"/>
    </row>
    <row r="46" spans="1:60" ht="22.5" customHeight="1">
      <c r="A46" s="120"/>
      <c r="B46" s="221" t="str">
        <f>IF(ISBLANK('Baseline Paddock Data'!B46),"",'Baseline Paddock Data'!B46)</f>
        <v/>
      </c>
      <c r="C46" s="83" t="str">
        <f>IF(ISBLANK('Baseline Paddock Data'!C46),"",'Baseline Paddock Data'!C46)</f>
        <v/>
      </c>
      <c r="D46" s="326">
        <f>IF(ISBLANK(C46),"",(IF(ISBLANK('Baseline Paddock Data'!D46),'Baseline Paddock Data'!F46,'Baseline Paddock Data'!D46/2.471)))</f>
        <v>0</v>
      </c>
      <c r="E46" s="326">
        <f>IF(ISBLANK(C46),"",(IF(ISBLANK('Baseline Paddock Data'!E46),'Baseline Paddock Data'!G46,'Baseline Paddock Data'!E46/2.471)))</f>
        <v>0</v>
      </c>
      <c r="F46" s="230" t="str">
        <f>IF(ISBLANK('Baseline Paddock Data'!H46),"",'Baseline Paddock Data'!H46)</f>
        <v/>
      </c>
      <c r="G46" s="270"/>
      <c r="H46" s="271"/>
      <c r="I46" s="272"/>
      <c r="J46" s="92">
        <f>IF(ISBLANK(H46), 'Enter Head to Work Out AE'!D44, (H46*I46))</f>
        <v>0</v>
      </c>
      <c r="K46" s="277" t="str">
        <f t="shared" si="7"/>
        <v/>
      </c>
      <c r="L46" s="278"/>
      <c r="M46" s="278"/>
      <c r="N46" s="93" t="str">
        <f t="shared" si="8"/>
        <v/>
      </c>
      <c r="O46" s="94" t="str">
        <f t="shared" si="9"/>
        <v/>
      </c>
      <c r="P46" s="95" t="str">
        <f t="shared" si="10"/>
        <v/>
      </c>
      <c r="Q46" s="315" t="str">
        <f t="shared" si="11"/>
        <v/>
      </c>
      <c r="R46" s="317"/>
      <c r="S46" s="330" t="str" cm="1">
        <f t="array" ref="S46">IF(G46=0,"",_xlfn.IFS(G46="No grazing value - 0",R46*0,G46="Low - 10%",R46*0.1,G46="Moderate - 20%",R46*0.2,G46="High - 30%",R46*0.3,G46="Introduced pastures/Intensive - 45%", R46*0.45, G46="STACK method",R46*1))</f>
        <v/>
      </c>
      <c r="T46" s="319" t="str">
        <f t="shared" si="1"/>
        <v/>
      </c>
      <c r="U46" s="97" t="str">
        <f t="shared" si="12"/>
        <v/>
      </c>
      <c r="V46" s="97" t="str">
        <f t="shared" si="13"/>
        <v/>
      </c>
      <c r="W46" s="389" t="str">
        <f t="shared" si="14"/>
        <v/>
      </c>
      <c r="X46" s="388" t="str">
        <f t="shared" ca="1" si="15"/>
        <v/>
      </c>
      <c r="Y46" s="283"/>
      <c r="Z46" s="284"/>
      <c r="AA46" s="92">
        <f>IF(ISBLANK(Y46), 'Enter Head to Work Out AE'!$D44, (Y46*Z46))</f>
        <v>0</v>
      </c>
      <c r="AB46" s="277" t="str">
        <f t="shared" si="16"/>
        <v/>
      </c>
      <c r="AC46" s="278"/>
      <c r="AD46" s="278"/>
      <c r="AE46" s="93" t="str">
        <f t="shared" si="17"/>
        <v/>
      </c>
      <c r="AF46" s="94" t="str">
        <f t="shared" si="18"/>
        <v/>
      </c>
      <c r="AG46" s="95" t="str">
        <f t="shared" si="19"/>
        <v/>
      </c>
      <c r="AH46" s="315" t="str">
        <f t="shared" si="20"/>
        <v/>
      </c>
      <c r="AI46" s="328" t="str">
        <f t="shared" si="21"/>
        <v/>
      </c>
      <c r="AJ46" s="319" t="str">
        <f t="shared" si="22"/>
        <v/>
      </c>
      <c r="AK46" s="97" t="str">
        <f t="shared" si="23"/>
        <v/>
      </c>
      <c r="AL46" s="97" t="str">
        <f t="shared" si="36"/>
        <v/>
      </c>
      <c r="AM46" s="394" t="str">
        <f t="shared" si="24"/>
        <v/>
      </c>
      <c r="AN46" s="388" t="str">
        <f t="shared" ca="1" si="25"/>
        <v/>
      </c>
      <c r="AO46" s="271"/>
      <c r="AP46" s="284"/>
      <c r="AQ46" s="92">
        <f>IF(ISBLANK(AO46), 'Enter Head to Work Out AE'!$D44, (AO46*AP46))</f>
        <v>0</v>
      </c>
      <c r="AR46" s="277" t="str">
        <f t="shared" si="26"/>
        <v/>
      </c>
      <c r="AS46" s="278"/>
      <c r="AT46" s="278"/>
      <c r="AU46" s="93" t="str">
        <f t="shared" si="27"/>
        <v/>
      </c>
      <c r="AV46" s="94" t="str">
        <f t="shared" si="28"/>
        <v/>
      </c>
      <c r="AW46" s="95" t="str">
        <f t="shared" si="29"/>
        <v/>
      </c>
      <c r="AX46" s="315" t="str">
        <f t="shared" si="30"/>
        <v/>
      </c>
      <c r="AY46" s="328" t="str">
        <f t="shared" si="37"/>
        <v/>
      </c>
      <c r="AZ46" s="319" t="str">
        <f t="shared" si="31"/>
        <v/>
      </c>
      <c r="BA46" s="97" t="str">
        <f t="shared" si="32"/>
        <v/>
      </c>
      <c r="BB46" s="97" t="str">
        <f t="shared" si="33"/>
        <v/>
      </c>
      <c r="BC46" s="394" t="str">
        <f t="shared" si="34"/>
        <v/>
      </c>
      <c r="BD46" s="388" t="str">
        <f t="shared" ca="1" si="35"/>
        <v/>
      </c>
      <c r="BE46" s="271"/>
      <c r="BF46" s="289"/>
      <c r="BG46" s="345"/>
      <c r="BH46" s="290"/>
    </row>
    <row r="47" spans="1:60" ht="22.5" customHeight="1">
      <c r="A47" s="120"/>
      <c r="B47" s="221" t="str">
        <f>IF(ISBLANK('Baseline Paddock Data'!B47),"",'Baseline Paddock Data'!B47)</f>
        <v/>
      </c>
      <c r="C47" s="83" t="str">
        <f>IF(ISBLANK('Baseline Paddock Data'!C47),"",'Baseline Paddock Data'!C47)</f>
        <v/>
      </c>
      <c r="D47" s="326">
        <f>IF(ISBLANK(C47),"",(IF(ISBLANK('Baseline Paddock Data'!D47),'Baseline Paddock Data'!F47,'Baseline Paddock Data'!D47/2.471)))</f>
        <v>0</v>
      </c>
      <c r="E47" s="326">
        <f>IF(ISBLANK(C47),"",(IF(ISBLANK('Baseline Paddock Data'!E47),'Baseline Paddock Data'!G47,'Baseline Paddock Data'!E47/2.471)))</f>
        <v>0</v>
      </c>
      <c r="F47" s="230" t="str">
        <f>IF(ISBLANK('Baseline Paddock Data'!H47),"",'Baseline Paddock Data'!H47)</f>
        <v/>
      </c>
      <c r="G47" s="270"/>
      <c r="H47" s="271"/>
      <c r="I47" s="272"/>
      <c r="J47" s="92">
        <f>IF(ISBLANK(H47), 'Enter Head to Work Out AE'!D45, (H47*I47))</f>
        <v>0</v>
      </c>
      <c r="K47" s="277" t="str">
        <f t="shared" si="7"/>
        <v/>
      </c>
      <c r="L47" s="278"/>
      <c r="M47" s="278"/>
      <c r="N47" s="93" t="str">
        <f t="shared" si="8"/>
        <v/>
      </c>
      <c r="O47" s="94" t="str">
        <f t="shared" si="9"/>
        <v/>
      </c>
      <c r="P47" s="95" t="str">
        <f t="shared" si="10"/>
        <v/>
      </c>
      <c r="Q47" s="315" t="str">
        <f t="shared" si="11"/>
        <v/>
      </c>
      <c r="R47" s="317"/>
      <c r="S47" s="330" t="str" cm="1">
        <f t="array" ref="S47">IF(G47=0,"",_xlfn.IFS(G47="No grazing value - 0",R47*0,G47="Low - 10%",R47*0.1,G47="Moderate - 20%",R47*0.2,G47="High - 30%",R47*0.3,G47="Introduced pastures/Intensive - 45%", R47*0.45, G47="STACK method",R47*1))</f>
        <v/>
      </c>
      <c r="T47" s="319" t="str">
        <f t="shared" si="1"/>
        <v/>
      </c>
      <c r="U47" s="97" t="str">
        <f t="shared" si="12"/>
        <v/>
      </c>
      <c r="V47" s="97" t="str">
        <f t="shared" si="13"/>
        <v/>
      </c>
      <c r="W47" s="389" t="str">
        <f t="shared" si="14"/>
        <v/>
      </c>
      <c r="X47" s="388" t="str">
        <f t="shared" ca="1" si="15"/>
        <v/>
      </c>
      <c r="Y47" s="283"/>
      <c r="Z47" s="284"/>
      <c r="AA47" s="92">
        <f>IF(ISBLANK(Y47), 'Enter Head to Work Out AE'!$D45, (Y47*Z47))</f>
        <v>0</v>
      </c>
      <c r="AB47" s="277" t="str">
        <f t="shared" si="16"/>
        <v/>
      </c>
      <c r="AC47" s="278"/>
      <c r="AD47" s="278"/>
      <c r="AE47" s="93" t="str">
        <f t="shared" si="17"/>
        <v/>
      </c>
      <c r="AF47" s="94" t="str">
        <f t="shared" si="18"/>
        <v/>
      </c>
      <c r="AG47" s="95" t="str">
        <f t="shared" si="19"/>
        <v/>
      </c>
      <c r="AH47" s="315" t="str">
        <f t="shared" si="20"/>
        <v/>
      </c>
      <c r="AI47" s="328" t="str">
        <f t="shared" si="21"/>
        <v/>
      </c>
      <c r="AJ47" s="319" t="str">
        <f t="shared" si="22"/>
        <v/>
      </c>
      <c r="AK47" s="97" t="str">
        <f t="shared" si="23"/>
        <v/>
      </c>
      <c r="AL47" s="97" t="str">
        <f t="shared" si="36"/>
        <v/>
      </c>
      <c r="AM47" s="394" t="str">
        <f t="shared" si="24"/>
        <v/>
      </c>
      <c r="AN47" s="388" t="str">
        <f t="shared" ca="1" si="25"/>
        <v/>
      </c>
      <c r="AO47" s="271"/>
      <c r="AP47" s="284"/>
      <c r="AQ47" s="92">
        <f>IF(ISBLANK(AO47), 'Enter Head to Work Out AE'!$D45, (AO47*AP47))</f>
        <v>0</v>
      </c>
      <c r="AR47" s="277" t="str">
        <f t="shared" si="26"/>
        <v/>
      </c>
      <c r="AS47" s="278"/>
      <c r="AT47" s="278"/>
      <c r="AU47" s="93" t="str">
        <f t="shared" si="27"/>
        <v/>
      </c>
      <c r="AV47" s="94" t="str">
        <f t="shared" si="28"/>
        <v/>
      </c>
      <c r="AW47" s="95" t="str">
        <f t="shared" si="29"/>
        <v/>
      </c>
      <c r="AX47" s="315" t="str">
        <f t="shared" si="30"/>
        <v/>
      </c>
      <c r="AY47" s="328" t="str">
        <f t="shared" si="37"/>
        <v/>
      </c>
      <c r="AZ47" s="319" t="str">
        <f t="shared" si="31"/>
        <v/>
      </c>
      <c r="BA47" s="97" t="str">
        <f t="shared" si="32"/>
        <v/>
      </c>
      <c r="BB47" s="97" t="str">
        <f t="shared" si="33"/>
        <v/>
      </c>
      <c r="BC47" s="394" t="str">
        <f t="shared" si="34"/>
        <v/>
      </c>
      <c r="BD47" s="388" t="str">
        <f t="shared" ca="1" si="35"/>
        <v/>
      </c>
      <c r="BE47" s="271"/>
      <c r="BF47" s="289"/>
      <c r="BG47" s="345"/>
      <c r="BH47" s="290"/>
    </row>
    <row r="48" spans="1:60" ht="22.5" customHeight="1">
      <c r="A48" s="120"/>
      <c r="B48" s="221" t="str">
        <f>IF(ISBLANK('Baseline Paddock Data'!B48),"",'Baseline Paddock Data'!B48)</f>
        <v/>
      </c>
      <c r="C48" s="83" t="str">
        <f>IF(ISBLANK('Baseline Paddock Data'!C48),"",'Baseline Paddock Data'!C48)</f>
        <v/>
      </c>
      <c r="D48" s="326">
        <f>IF(ISBLANK(C48),"",(IF(ISBLANK('Baseline Paddock Data'!D48),'Baseline Paddock Data'!F48,'Baseline Paddock Data'!D48/2.471)))</f>
        <v>0</v>
      </c>
      <c r="E48" s="326">
        <f>IF(ISBLANK(C48),"",(IF(ISBLANK('Baseline Paddock Data'!E48),'Baseline Paddock Data'!G48,'Baseline Paddock Data'!E48/2.471)))</f>
        <v>0</v>
      </c>
      <c r="F48" s="230" t="str">
        <f>IF(ISBLANK('Baseline Paddock Data'!H48),"",'Baseline Paddock Data'!H48)</f>
        <v/>
      </c>
      <c r="G48" s="270"/>
      <c r="H48" s="271"/>
      <c r="I48" s="272"/>
      <c r="J48" s="92">
        <f>IF(ISBLANK(H48), 'Enter Head to Work Out AE'!D46, (H48*I48))</f>
        <v>0</v>
      </c>
      <c r="K48" s="277" t="str">
        <f t="shared" si="7"/>
        <v/>
      </c>
      <c r="L48" s="278"/>
      <c r="M48" s="278"/>
      <c r="N48" s="93" t="str">
        <f t="shared" si="8"/>
        <v/>
      </c>
      <c r="O48" s="94" t="str">
        <f t="shared" si="9"/>
        <v/>
      </c>
      <c r="P48" s="95" t="str">
        <f t="shared" si="10"/>
        <v/>
      </c>
      <c r="Q48" s="315" t="str">
        <f t="shared" si="11"/>
        <v/>
      </c>
      <c r="R48" s="317"/>
      <c r="S48" s="330" t="str" cm="1">
        <f t="array" ref="S48">IF(G48=0,"",_xlfn.IFS(G48="No grazing value - 0",R48*0,G48="Low - 10%",R48*0.1,G48="Moderate - 20%",R48*0.2,G48="High - 30%",R48*0.3,G48="Introduced pastures/Intensive - 45%", R48*0.45, G48="STACK method",R48*1))</f>
        <v/>
      </c>
      <c r="T48" s="319" t="str">
        <f t="shared" si="1"/>
        <v/>
      </c>
      <c r="U48" s="97" t="str">
        <f t="shared" si="12"/>
        <v/>
      </c>
      <c r="V48" s="97" t="str">
        <f t="shared" si="13"/>
        <v/>
      </c>
      <c r="W48" s="389" t="str">
        <f t="shared" si="14"/>
        <v/>
      </c>
      <c r="X48" s="388" t="str">
        <f t="shared" ca="1" si="15"/>
        <v/>
      </c>
      <c r="Y48" s="283"/>
      <c r="Z48" s="284"/>
      <c r="AA48" s="92">
        <f>IF(ISBLANK(Y48), 'Enter Head to Work Out AE'!$D46, (Y48*Z48))</f>
        <v>0</v>
      </c>
      <c r="AB48" s="277" t="str">
        <f t="shared" si="16"/>
        <v/>
      </c>
      <c r="AC48" s="278"/>
      <c r="AD48" s="278"/>
      <c r="AE48" s="93" t="str">
        <f t="shared" si="17"/>
        <v/>
      </c>
      <c r="AF48" s="94" t="str">
        <f t="shared" si="18"/>
        <v/>
      </c>
      <c r="AG48" s="95" t="str">
        <f t="shared" si="19"/>
        <v/>
      </c>
      <c r="AH48" s="315" t="str">
        <f t="shared" si="20"/>
        <v/>
      </c>
      <c r="AI48" s="328" t="str">
        <f t="shared" si="21"/>
        <v/>
      </c>
      <c r="AJ48" s="319" t="str">
        <f t="shared" si="22"/>
        <v/>
      </c>
      <c r="AK48" s="97" t="str">
        <f t="shared" si="23"/>
        <v/>
      </c>
      <c r="AL48" s="97" t="str">
        <f t="shared" si="36"/>
        <v/>
      </c>
      <c r="AM48" s="394" t="str">
        <f t="shared" si="24"/>
        <v/>
      </c>
      <c r="AN48" s="388" t="str">
        <f t="shared" ca="1" si="25"/>
        <v/>
      </c>
      <c r="AO48" s="271"/>
      <c r="AP48" s="284"/>
      <c r="AQ48" s="92">
        <f>IF(ISBLANK(AO48), 'Enter Head to Work Out AE'!$D46, (AO48*AP48))</f>
        <v>0</v>
      </c>
      <c r="AR48" s="277" t="str">
        <f t="shared" si="26"/>
        <v/>
      </c>
      <c r="AS48" s="278"/>
      <c r="AT48" s="278"/>
      <c r="AU48" s="93" t="str">
        <f t="shared" si="27"/>
        <v/>
      </c>
      <c r="AV48" s="94" t="str">
        <f t="shared" si="28"/>
        <v/>
      </c>
      <c r="AW48" s="95" t="str">
        <f t="shared" si="29"/>
        <v/>
      </c>
      <c r="AX48" s="315" t="str">
        <f t="shared" si="30"/>
        <v/>
      </c>
      <c r="AY48" s="328" t="str">
        <f t="shared" si="37"/>
        <v/>
      </c>
      <c r="AZ48" s="319" t="str">
        <f t="shared" si="31"/>
        <v/>
      </c>
      <c r="BA48" s="97" t="str">
        <f t="shared" si="32"/>
        <v/>
      </c>
      <c r="BB48" s="97" t="str">
        <f t="shared" si="33"/>
        <v/>
      </c>
      <c r="BC48" s="394" t="str">
        <f t="shared" si="34"/>
        <v/>
      </c>
      <c r="BD48" s="388" t="str">
        <f t="shared" ca="1" si="35"/>
        <v/>
      </c>
      <c r="BE48" s="271"/>
      <c r="BF48" s="289"/>
      <c r="BG48" s="345"/>
      <c r="BH48" s="290"/>
    </row>
    <row r="49" spans="1:60" ht="22.5" customHeight="1">
      <c r="A49" s="120"/>
      <c r="B49" s="221" t="str">
        <f>IF(ISBLANK('Baseline Paddock Data'!B49),"",'Baseline Paddock Data'!B49)</f>
        <v/>
      </c>
      <c r="C49" s="83" t="str">
        <f>IF(ISBLANK('Baseline Paddock Data'!C49),"",'Baseline Paddock Data'!C49)</f>
        <v/>
      </c>
      <c r="D49" s="326">
        <f>IF(ISBLANK(C49),"",(IF(ISBLANK('Baseline Paddock Data'!D49),'Baseline Paddock Data'!F49,'Baseline Paddock Data'!D49/2.471)))</f>
        <v>0</v>
      </c>
      <c r="E49" s="326">
        <f>IF(ISBLANK(C49),"",(IF(ISBLANK('Baseline Paddock Data'!E49),'Baseline Paddock Data'!G49,'Baseline Paddock Data'!E49/2.471)))</f>
        <v>0</v>
      </c>
      <c r="F49" s="230" t="str">
        <f>IF(ISBLANK('Baseline Paddock Data'!H49),"",'Baseline Paddock Data'!H49)</f>
        <v/>
      </c>
      <c r="G49" s="270"/>
      <c r="H49" s="271"/>
      <c r="I49" s="272"/>
      <c r="J49" s="92">
        <f>IF(ISBLANK(H49), 'Enter Head to Work Out AE'!D47, (H49*I49))</f>
        <v>0</v>
      </c>
      <c r="K49" s="277" t="str">
        <f t="shared" si="7"/>
        <v/>
      </c>
      <c r="L49" s="278"/>
      <c r="M49" s="278"/>
      <c r="N49" s="93" t="str">
        <f t="shared" si="8"/>
        <v/>
      </c>
      <c r="O49" s="94" t="str">
        <f t="shared" si="9"/>
        <v/>
      </c>
      <c r="P49" s="95" t="str">
        <f t="shared" si="10"/>
        <v/>
      </c>
      <c r="Q49" s="315" t="str">
        <f t="shared" si="11"/>
        <v/>
      </c>
      <c r="R49" s="317"/>
      <c r="S49" s="330" t="str" cm="1">
        <f t="array" ref="S49">IF(G49=0,"",_xlfn.IFS(G49="No grazing value - 0",R49*0,G49="Low - 10%",R49*0.1,G49="Moderate - 20%",R49*0.2,G49="High - 30%",R49*0.3,G49="Introduced pastures/Intensive - 45%", R49*0.45, G49="STACK method",R49*1))</f>
        <v/>
      </c>
      <c r="T49" s="319" t="str">
        <f t="shared" si="1"/>
        <v/>
      </c>
      <c r="U49" s="97" t="str">
        <f t="shared" si="12"/>
        <v/>
      </c>
      <c r="V49" s="97" t="str">
        <f t="shared" si="13"/>
        <v/>
      </c>
      <c r="W49" s="389" t="str">
        <f t="shared" si="14"/>
        <v/>
      </c>
      <c r="X49" s="388" t="str">
        <f t="shared" ca="1" si="15"/>
        <v/>
      </c>
      <c r="Y49" s="283"/>
      <c r="Z49" s="284"/>
      <c r="AA49" s="92">
        <f>IF(ISBLANK(Y49), 'Enter Head to Work Out AE'!$D47, (Y49*Z49))</f>
        <v>0</v>
      </c>
      <c r="AB49" s="277" t="str">
        <f t="shared" si="16"/>
        <v/>
      </c>
      <c r="AC49" s="278"/>
      <c r="AD49" s="278"/>
      <c r="AE49" s="93" t="str">
        <f t="shared" si="17"/>
        <v/>
      </c>
      <c r="AF49" s="94" t="str">
        <f t="shared" si="18"/>
        <v/>
      </c>
      <c r="AG49" s="95" t="str">
        <f t="shared" si="19"/>
        <v/>
      </c>
      <c r="AH49" s="315" t="str">
        <f t="shared" si="20"/>
        <v/>
      </c>
      <c r="AI49" s="328" t="str">
        <f t="shared" si="21"/>
        <v/>
      </c>
      <c r="AJ49" s="319" t="str">
        <f t="shared" si="22"/>
        <v/>
      </c>
      <c r="AK49" s="97" t="str">
        <f t="shared" si="23"/>
        <v/>
      </c>
      <c r="AL49" s="97" t="str">
        <f t="shared" si="36"/>
        <v/>
      </c>
      <c r="AM49" s="394" t="str">
        <f t="shared" si="24"/>
        <v/>
      </c>
      <c r="AN49" s="388" t="str">
        <f t="shared" ca="1" si="25"/>
        <v/>
      </c>
      <c r="AO49" s="271"/>
      <c r="AP49" s="284"/>
      <c r="AQ49" s="92">
        <f>IF(ISBLANK(AO49), 'Enter Head to Work Out AE'!$D47, (AO49*AP49))</f>
        <v>0</v>
      </c>
      <c r="AR49" s="277" t="str">
        <f t="shared" si="26"/>
        <v/>
      </c>
      <c r="AS49" s="278"/>
      <c r="AT49" s="278"/>
      <c r="AU49" s="93" t="str">
        <f t="shared" si="27"/>
        <v/>
      </c>
      <c r="AV49" s="94" t="str">
        <f t="shared" si="28"/>
        <v/>
      </c>
      <c r="AW49" s="95" t="str">
        <f t="shared" si="29"/>
        <v/>
      </c>
      <c r="AX49" s="315" t="str">
        <f t="shared" si="30"/>
        <v/>
      </c>
      <c r="AY49" s="328" t="str">
        <f t="shared" si="37"/>
        <v/>
      </c>
      <c r="AZ49" s="319" t="str">
        <f t="shared" si="31"/>
        <v/>
      </c>
      <c r="BA49" s="97" t="str">
        <f t="shared" si="32"/>
        <v/>
      </c>
      <c r="BB49" s="97" t="str">
        <f t="shared" si="33"/>
        <v/>
      </c>
      <c r="BC49" s="394" t="str">
        <f t="shared" si="34"/>
        <v/>
      </c>
      <c r="BD49" s="388" t="str">
        <f t="shared" ca="1" si="35"/>
        <v/>
      </c>
      <c r="BE49" s="271"/>
      <c r="BF49" s="289"/>
      <c r="BG49" s="345"/>
      <c r="BH49" s="290"/>
    </row>
    <row r="50" spans="1:60" ht="22.5" customHeight="1">
      <c r="A50" s="120"/>
      <c r="B50" s="221" t="str">
        <f>IF(ISBLANK('Baseline Paddock Data'!B50),"",'Baseline Paddock Data'!B50)</f>
        <v/>
      </c>
      <c r="C50" s="83" t="str">
        <f>IF(ISBLANK('Baseline Paddock Data'!C50),"",'Baseline Paddock Data'!C50)</f>
        <v/>
      </c>
      <c r="D50" s="326">
        <f>IF(ISBLANK(C50),"",(IF(ISBLANK('Baseline Paddock Data'!D50),'Baseline Paddock Data'!F50,'Baseline Paddock Data'!D50/2.471)))</f>
        <v>0</v>
      </c>
      <c r="E50" s="326">
        <f>IF(ISBLANK(C50),"",(IF(ISBLANK('Baseline Paddock Data'!E50),'Baseline Paddock Data'!G50,'Baseline Paddock Data'!E50/2.471)))</f>
        <v>0</v>
      </c>
      <c r="F50" s="230" t="str">
        <f>IF(ISBLANK('Baseline Paddock Data'!H50),"",'Baseline Paddock Data'!H50)</f>
        <v/>
      </c>
      <c r="G50" s="270"/>
      <c r="H50" s="271"/>
      <c r="I50" s="272"/>
      <c r="J50" s="92">
        <f>IF(ISBLANK(H50), 'Enter Head to Work Out AE'!D48, (H50*I50))</f>
        <v>0</v>
      </c>
      <c r="K50" s="277" t="str">
        <f t="shared" si="7"/>
        <v/>
      </c>
      <c r="L50" s="278"/>
      <c r="M50" s="278"/>
      <c r="N50" s="93" t="str">
        <f t="shared" si="8"/>
        <v/>
      </c>
      <c r="O50" s="94" t="str">
        <f t="shared" si="9"/>
        <v/>
      </c>
      <c r="P50" s="95" t="str">
        <f t="shared" si="10"/>
        <v/>
      </c>
      <c r="Q50" s="315" t="str">
        <f t="shared" si="11"/>
        <v/>
      </c>
      <c r="R50" s="317"/>
      <c r="S50" s="330" t="str" cm="1">
        <f t="array" ref="S50">IF(G50=0,"",_xlfn.IFS(G50="No grazing value - 0",R50*0,G50="Low - 10%",R50*0.1,G50="Moderate - 20%",R50*0.2,G50="High - 30%",R50*0.3,G50="Introduced pastures/Intensive - 45%", R50*0.45, G50="STACK method",R50*1))</f>
        <v/>
      </c>
      <c r="T50" s="319" t="str">
        <f t="shared" si="1"/>
        <v/>
      </c>
      <c r="U50" s="97" t="str">
        <f t="shared" si="12"/>
        <v/>
      </c>
      <c r="V50" s="97" t="str">
        <f t="shared" si="13"/>
        <v/>
      </c>
      <c r="W50" s="389" t="str">
        <f t="shared" si="14"/>
        <v/>
      </c>
      <c r="X50" s="388" t="str">
        <f t="shared" ca="1" si="15"/>
        <v/>
      </c>
      <c r="Y50" s="283"/>
      <c r="Z50" s="284"/>
      <c r="AA50" s="92">
        <f>IF(ISBLANK(Y50), 'Enter Head to Work Out AE'!$D48, (Y50*Z50))</f>
        <v>0</v>
      </c>
      <c r="AB50" s="277" t="str">
        <f t="shared" si="16"/>
        <v/>
      </c>
      <c r="AC50" s="278"/>
      <c r="AD50" s="278"/>
      <c r="AE50" s="93" t="str">
        <f t="shared" si="17"/>
        <v/>
      </c>
      <c r="AF50" s="94" t="str">
        <f t="shared" si="18"/>
        <v/>
      </c>
      <c r="AG50" s="95" t="str">
        <f t="shared" si="19"/>
        <v/>
      </c>
      <c r="AH50" s="315" t="str">
        <f t="shared" si="20"/>
        <v/>
      </c>
      <c r="AI50" s="328" t="str">
        <f t="shared" si="21"/>
        <v/>
      </c>
      <c r="AJ50" s="319" t="str">
        <f t="shared" si="22"/>
        <v/>
      </c>
      <c r="AK50" s="97" t="str">
        <f t="shared" si="23"/>
        <v/>
      </c>
      <c r="AL50" s="97" t="str">
        <f t="shared" si="36"/>
        <v/>
      </c>
      <c r="AM50" s="394" t="str">
        <f t="shared" si="24"/>
        <v/>
      </c>
      <c r="AN50" s="388" t="str">
        <f t="shared" ca="1" si="25"/>
        <v/>
      </c>
      <c r="AO50" s="271"/>
      <c r="AP50" s="284"/>
      <c r="AQ50" s="92">
        <f>IF(ISBLANK(AO50), 'Enter Head to Work Out AE'!$D48, (AO50*AP50))</f>
        <v>0</v>
      </c>
      <c r="AR50" s="277" t="str">
        <f t="shared" si="26"/>
        <v/>
      </c>
      <c r="AS50" s="278"/>
      <c r="AT50" s="278"/>
      <c r="AU50" s="93" t="str">
        <f t="shared" si="27"/>
        <v/>
      </c>
      <c r="AV50" s="94" t="str">
        <f t="shared" si="28"/>
        <v/>
      </c>
      <c r="AW50" s="95" t="str">
        <f t="shared" si="29"/>
        <v/>
      </c>
      <c r="AX50" s="315" t="str">
        <f t="shared" si="30"/>
        <v/>
      </c>
      <c r="AY50" s="328" t="str">
        <f t="shared" si="37"/>
        <v/>
      </c>
      <c r="AZ50" s="319" t="str">
        <f t="shared" si="31"/>
        <v/>
      </c>
      <c r="BA50" s="97" t="str">
        <f t="shared" si="32"/>
        <v/>
      </c>
      <c r="BB50" s="97" t="str">
        <f t="shared" si="33"/>
        <v/>
      </c>
      <c r="BC50" s="394" t="str">
        <f t="shared" si="34"/>
        <v/>
      </c>
      <c r="BD50" s="388" t="str">
        <f t="shared" ca="1" si="35"/>
        <v/>
      </c>
      <c r="BE50" s="271"/>
      <c r="BF50" s="289"/>
      <c r="BG50" s="345"/>
      <c r="BH50" s="290"/>
    </row>
    <row r="51" spans="1:60" ht="22.5" customHeight="1">
      <c r="A51" s="120"/>
      <c r="B51" s="221" t="str">
        <f>IF(ISBLANK('Baseline Paddock Data'!B51),"",'Baseline Paddock Data'!B51)</f>
        <v/>
      </c>
      <c r="C51" s="83" t="str">
        <f>IF(ISBLANK('Baseline Paddock Data'!C51),"",'Baseline Paddock Data'!C51)</f>
        <v/>
      </c>
      <c r="D51" s="326">
        <f>IF(ISBLANK(C51),"",(IF(ISBLANK('Baseline Paddock Data'!D51),'Baseline Paddock Data'!F51,'Baseline Paddock Data'!D51/2.471)))</f>
        <v>0</v>
      </c>
      <c r="E51" s="326">
        <f>IF(ISBLANK(C51),"",(IF(ISBLANK('Baseline Paddock Data'!E51),'Baseline Paddock Data'!G51,'Baseline Paddock Data'!E51/2.471)))</f>
        <v>0</v>
      </c>
      <c r="F51" s="230" t="str">
        <f>IF(ISBLANK('Baseline Paddock Data'!H51),"",'Baseline Paddock Data'!H51)</f>
        <v/>
      </c>
      <c r="G51" s="270"/>
      <c r="H51" s="271"/>
      <c r="I51" s="272"/>
      <c r="J51" s="92">
        <f>IF(ISBLANK(H51), 'Enter Head to Work Out AE'!D49, (H51*I51))</f>
        <v>0</v>
      </c>
      <c r="K51" s="277" t="str">
        <f t="shared" si="7"/>
        <v/>
      </c>
      <c r="L51" s="278"/>
      <c r="M51" s="278"/>
      <c r="N51" s="93" t="str">
        <f t="shared" si="8"/>
        <v/>
      </c>
      <c r="O51" s="94" t="str">
        <f t="shared" si="9"/>
        <v/>
      </c>
      <c r="P51" s="95" t="str">
        <f t="shared" si="10"/>
        <v/>
      </c>
      <c r="Q51" s="315" t="str">
        <f t="shared" si="11"/>
        <v/>
      </c>
      <c r="R51" s="317"/>
      <c r="S51" s="330" t="str" cm="1">
        <f t="array" ref="S51">IF(G51=0,"",_xlfn.IFS(G51="No grazing value - 0",R51*0,G51="Low - 10%",R51*0.1,G51="Moderate - 20%",R51*0.2,G51="High - 30%",R51*0.3,G51="Introduced pastures/Intensive - 45%", R51*0.45, G51="STACK method",R51*1))</f>
        <v/>
      </c>
      <c r="T51" s="319" t="str">
        <f t="shared" si="1"/>
        <v/>
      </c>
      <c r="U51" s="97" t="str">
        <f t="shared" si="12"/>
        <v/>
      </c>
      <c r="V51" s="97" t="str">
        <f t="shared" si="13"/>
        <v/>
      </c>
      <c r="W51" s="389" t="str">
        <f t="shared" si="14"/>
        <v/>
      </c>
      <c r="X51" s="388" t="str">
        <f t="shared" ca="1" si="15"/>
        <v/>
      </c>
      <c r="Y51" s="283"/>
      <c r="Z51" s="284"/>
      <c r="AA51" s="92">
        <f>IF(ISBLANK(Y51), 'Enter Head to Work Out AE'!$D49, (Y51*Z51))</f>
        <v>0</v>
      </c>
      <c r="AB51" s="277" t="str">
        <f t="shared" si="16"/>
        <v/>
      </c>
      <c r="AC51" s="278"/>
      <c r="AD51" s="278"/>
      <c r="AE51" s="93" t="str">
        <f t="shared" si="17"/>
        <v/>
      </c>
      <c r="AF51" s="94" t="str">
        <f t="shared" si="18"/>
        <v/>
      </c>
      <c r="AG51" s="95" t="str">
        <f t="shared" si="19"/>
        <v/>
      </c>
      <c r="AH51" s="315" t="str">
        <f t="shared" si="20"/>
        <v/>
      </c>
      <c r="AI51" s="328" t="str">
        <f t="shared" si="21"/>
        <v/>
      </c>
      <c r="AJ51" s="319" t="str">
        <f t="shared" si="22"/>
        <v/>
      </c>
      <c r="AK51" s="97" t="str">
        <f t="shared" si="23"/>
        <v/>
      </c>
      <c r="AL51" s="97" t="str">
        <f t="shared" si="36"/>
        <v/>
      </c>
      <c r="AM51" s="394" t="str">
        <f t="shared" si="24"/>
        <v/>
      </c>
      <c r="AN51" s="388" t="str">
        <f t="shared" ca="1" si="25"/>
        <v/>
      </c>
      <c r="AO51" s="271"/>
      <c r="AP51" s="284"/>
      <c r="AQ51" s="92">
        <f>IF(ISBLANK(AO51), 'Enter Head to Work Out AE'!$D49, (AO51*AP51))</f>
        <v>0</v>
      </c>
      <c r="AR51" s="277" t="str">
        <f t="shared" si="26"/>
        <v/>
      </c>
      <c r="AS51" s="278"/>
      <c r="AT51" s="278"/>
      <c r="AU51" s="93" t="str">
        <f t="shared" si="27"/>
        <v/>
      </c>
      <c r="AV51" s="94" t="str">
        <f t="shared" si="28"/>
        <v/>
      </c>
      <c r="AW51" s="95" t="str">
        <f t="shared" si="29"/>
        <v/>
      </c>
      <c r="AX51" s="315" t="str">
        <f t="shared" si="30"/>
        <v/>
      </c>
      <c r="AY51" s="328" t="str">
        <f t="shared" si="37"/>
        <v/>
      </c>
      <c r="AZ51" s="319" t="str">
        <f t="shared" si="31"/>
        <v/>
      </c>
      <c r="BA51" s="97" t="str">
        <f t="shared" si="32"/>
        <v/>
      </c>
      <c r="BB51" s="97" t="str">
        <f t="shared" si="33"/>
        <v/>
      </c>
      <c r="BC51" s="394" t="str">
        <f t="shared" si="34"/>
        <v/>
      </c>
      <c r="BD51" s="388" t="str">
        <f t="shared" ca="1" si="35"/>
        <v/>
      </c>
      <c r="BE51" s="271"/>
      <c r="BF51" s="289"/>
      <c r="BG51" s="345"/>
      <c r="BH51" s="290"/>
    </row>
    <row r="52" spans="1:60" ht="22.5" customHeight="1">
      <c r="A52" s="120"/>
      <c r="B52" s="221" t="str">
        <f>IF(ISBLANK('Baseline Paddock Data'!B52),"",'Baseline Paddock Data'!B52)</f>
        <v/>
      </c>
      <c r="C52" s="83" t="str">
        <f>IF(ISBLANK('Baseline Paddock Data'!C52),"",'Baseline Paddock Data'!C52)</f>
        <v/>
      </c>
      <c r="D52" s="326">
        <f>IF(ISBLANK(C52),"",(IF(ISBLANK('Baseline Paddock Data'!D52),'Baseline Paddock Data'!F52,'Baseline Paddock Data'!D52/2.471)))</f>
        <v>0</v>
      </c>
      <c r="E52" s="326">
        <f>IF(ISBLANK(C52),"",(IF(ISBLANK('Baseline Paddock Data'!E52),'Baseline Paddock Data'!G52,'Baseline Paddock Data'!E52/2.471)))</f>
        <v>0</v>
      </c>
      <c r="F52" s="230" t="str">
        <f>IF(ISBLANK('Baseline Paddock Data'!H52),"",'Baseline Paddock Data'!H52)</f>
        <v/>
      </c>
      <c r="G52" s="270"/>
      <c r="H52" s="271"/>
      <c r="I52" s="272"/>
      <c r="J52" s="92">
        <f>IF(ISBLANK(H52), 'Enter Head to Work Out AE'!D50, (H52*I52))</f>
        <v>0</v>
      </c>
      <c r="K52" s="277" t="str">
        <f t="shared" si="7"/>
        <v/>
      </c>
      <c r="L52" s="278"/>
      <c r="M52" s="278"/>
      <c r="N52" s="93" t="str">
        <f t="shared" si="8"/>
        <v/>
      </c>
      <c r="O52" s="94" t="str">
        <f t="shared" si="9"/>
        <v/>
      </c>
      <c r="P52" s="95" t="str">
        <f t="shared" si="10"/>
        <v/>
      </c>
      <c r="Q52" s="315" t="str">
        <f t="shared" si="11"/>
        <v/>
      </c>
      <c r="R52" s="317"/>
      <c r="S52" s="330" t="str" cm="1">
        <f t="array" ref="S52">IF(G52=0,"",_xlfn.IFS(G52="No grazing value - 0",R52*0,G52="Low - 10%",R52*0.1,G52="Moderate - 20%",R52*0.2,G52="High - 30%",R52*0.3,G52="Introduced pastures/Intensive - 45%", R52*0.45, G52="STACK method",R52*1))</f>
        <v/>
      </c>
      <c r="T52" s="319" t="str">
        <f t="shared" si="1"/>
        <v/>
      </c>
      <c r="U52" s="97" t="str">
        <f t="shared" si="12"/>
        <v/>
      </c>
      <c r="V52" s="97" t="str">
        <f t="shared" si="13"/>
        <v/>
      </c>
      <c r="W52" s="389" t="str">
        <f t="shared" si="14"/>
        <v/>
      </c>
      <c r="X52" s="388" t="str">
        <f t="shared" ca="1" si="15"/>
        <v/>
      </c>
      <c r="Y52" s="283"/>
      <c r="Z52" s="284"/>
      <c r="AA52" s="92">
        <f>IF(ISBLANK(Y52), 'Enter Head to Work Out AE'!$D50, (Y52*Z52))</f>
        <v>0</v>
      </c>
      <c r="AB52" s="277" t="str">
        <f t="shared" si="16"/>
        <v/>
      </c>
      <c r="AC52" s="278"/>
      <c r="AD52" s="278"/>
      <c r="AE52" s="93" t="str">
        <f t="shared" si="17"/>
        <v/>
      </c>
      <c r="AF52" s="94" t="str">
        <f t="shared" si="18"/>
        <v/>
      </c>
      <c r="AG52" s="95" t="str">
        <f t="shared" si="19"/>
        <v/>
      </c>
      <c r="AH52" s="315" t="str">
        <f t="shared" si="20"/>
        <v/>
      </c>
      <c r="AI52" s="328" t="str">
        <f t="shared" si="21"/>
        <v/>
      </c>
      <c r="AJ52" s="319" t="str">
        <f t="shared" si="22"/>
        <v/>
      </c>
      <c r="AK52" s="97" t="str">
        <f t="shared" si="23"/>
        <v/>
      </c>
      <c r="AL52" s="97" t="str">
        <f t="shared" si="36"/>
        <v/>
      </c>
      <c r="AM52" s="394" t="str">
        <f t="shared" si="24"/>
        <v/>
      </c>
      <c r="AN52" s="388" t="str">
        <f t="shared" ca="1" si="25"/>
        <v/>
      </c>
      <c r="AO52" s="271"/>
      <c r="AP52" s="284"/>
      <c r="AQ52" s="92">
        <f>IF(ISBLANK(AO52), 'Enter Head to Work Out AE'!$D50, (AO52*AP52))</f>
        <v>0</v>
      </c>
      <c r="AR52" s="277" t="str">
        <f t="shared" si="26"/>
        <v/>
      </c>
      <c r="AS52" s="278"/>
      <c r="AT52" s="278"/>
      <c r="AU52" s="93" t="str">
        <f t="shared" si="27"/>
        <v/>
      </c>
      <c r="AV52" s="94" t="str">
        <f t="shared" si="28"/>
        <v/>
      </c>
      <c r="AW52" s="95" t="str">
        <f t="shared" si="29"/>
        <v/>
      </c>
      <c r="AX52" s="315" t="str">
        <f t="shared" si="30"/>
        <v/>
      </c>
      <c r="AY52" s="328" t="str">
        <f t="shared" si="37"/>
        <v/>
      </c>
      <c r="AZ52" s="319" t="str">
        <f t="shared" si="31"/>
        <v/>
      </c>
      <c r="BA52" s="97" t="str">
        <f t="shared" si="32"/>
        <v/>
      </c>
      <c r="BB52" s="97" t="str">
        <f t="shared" si="33"/>
        <v/>
      </c>
      <c r="BC52" s="394" t="str">
        <f t="shared" si="34"/>
        <v/>
      </c>
      <c r="BD52" s="388" t="str">
        <f t="shared" ca="1" si="35"/>
        <v/>
      </c>
      <c r="BE52" s="271"/>
      <c r="BF52" s="289"/>
      <c r="BG52" s="345"/>
      <c r="BH52" s="290"/>
    </row>
    <row r="53" spans="1:60" ht="22.5" customHeight="1">
      <c r="A53" s="120"/>
      <c r="B53" s="221" t="str">
        <f>IF(ISBLANK('Baseline Paddock Data'!B53),"",'Baseline Paddock Data'!B53)</f>
        <v/>
      </c>
      <c r="C53" s="83" t="str">
        <f>IF(ISBLANK('Baseline Paddock Data'!C53),"",'Baseline Paddock Data'!C53)</f>
        <v/>
      </c>
      <c r="D53" s="326">
        <f>IF(ISBLANK(C53),"",(IF(ISBLANK('Baseline Paddock Data'!D53),'Baseline Paddock Data'!F53,'Baseline Paddock Data'!D53/2.471)))</f>
        <v>0</v>
      </c>
      <c r="E53" s="326">
        <f>IF(ISBLANK(C53),"",(IF(ISBLANK('Baseline Paddock Data'!E53),'Baseline Paddock Data'!G53,'Baseline Paddock Data'!E53/2.471)))</f>
        <v>0</v>
      </c>
      <c r="F53" s="230" t="str">
        <f>IF(ISBLANK('Baseline Paddock Data'!H53),"",'Baseline Paddock Data'!H53)</f>
        <v/>
      </c>
      <c r="G53" s="270"/>
      <c r="H53" s="271"/>
      <c r="I53" s="272"/>
      <c r="J53" s="92">
        <f>IF(ISBLANK(H53), 'Enter Head to Work Out AE'!D51, (H53*I53))</f>
        <v>0</v>
      </c>
      <c r="K53" s="277" t="str">
        <f t="shared" si="7"/>
        <v/>
      </c>
      <c r="L53" s="278"/>
      <c r="M53" s="278"/>
      <c r="N53" s="93" t="str">
        <f t="shared" si="8"/>
        <v/>
      </c>
      <c r="O53" s="94" t="str">
        <f t="shared" si="9"/>
        <v/>
      </c>
      <c r="P53" s="95" t="str">
        <f t="shared" si="10"/>
        <v/>
      </c>
      <c r="Q53" s="315" t="str">
        <f t="shared" si="11"/>
        <v/>
      </c>
      <c r="R53" s="317"/>
      <c r="S53" s="330" t="str" cm="1">
        <f t="array" ref="S53">IF(G53=0,"",_xlfn.IFS(G53="No grazing value - 0",R53*0,G53="Low - 10%",R53*0.1,G53="Moderate - 20%",R53*0.2,G53="High - 30%",R53*0.3,G53="Introduced pastures/Intensive - 45%", R53*0.45, G53="STACK method",R53*1))</f>
        <v/>
      </c>
      <c r="T53" s="319" t="str">
        <f t="shared" si="1"/>
        <v/>
      </c>
      <c r="U53" s="97" t="str">
        <f t="shared" si="12"/>
        <v/>
      </c>
      <c r="V53" s="97" t="str">
        <f t="shared" si="13"/>
        <v/>
      </c>
      <c r="W53" s="389" t="str">
        <f t="shared" si="14"/>
        <v/>
      </c>
      <c r="X53" s="388" t="str">
        <f t="shared" ca="1" si="15"/>
        <v/>
      </c>
      <c r="Y53" s="283"/>
      <c r="Z53" s="284"/>
      <c r="AA53" s="92">
        <f>IF(ISBLANK(Y53), 'Enter Head to Work Out AE'!$D51, (Y53*Z53))</f>
        <v>0</v>
      </c>
      <c r="AB53" s="277" t="str">
        <f t="shared" si="16"/>
        <v/>
      </c>
      <c r="AC53" s="278"/>
      <c r="AD53" s="278"/>
      <c r="AE53" s="93" t="str">
        <f t="shared" si="17"/>
        <v/>
      </c>
      <c r="AF53" s="94" t="str">
        <f t="shared" si="18"/>
        <v/>
      </c>
      <c r="AG53" s="95" t="str">
        <f t="shared" si="19"/>
        <v/>
      </c>
      <c r="AH53" s="315" t="str">
        <f t="shared" si="20"/>
        <v/>
      </c>
      <c r="AI53" s="328" t="str">
        <f t="shared" si="21"/>
        <v/>
      </c>
      <c r="AJ53" s="319" t="str">
        <f t="shared" si="22"/>
        <v/>
      </c>
      <c r="AK53" s="97" t="str">
        <f t="shared" si="23"/>
        <v/>
      </c>
      <c r="AL53" s="97" t="str">
        <f t="shared" si="36"/>
        <v/>
      </c>
      <c r="AM53" s="394" t="str">
        <f t="shared" si="24"/>
        <v/>
      </c>
      <c r="AN53" s="388" t="str">
        <f t="shared" ca="1" si="25"/>
        <v/>
      </c>
      <c r="AO53" s="271"/>
      <c r="AP53" s="284"/>
      <c r="AQ53" s="92">
        <f>IF(ISBLANK(AO53), 'Enter Head to Work Out AE'!$D51, (AO53*AP53))</f>
        <v>0</v>
      </c>
      <c r="AR53" s="277" t="str">
        <f t="shared" si="26"/>
        <v/>
      </c>
      <c r="AS53" s="278"/>
      <c r="AT53" s="278"/>
      <c r="AU53" s="93" t="str">
        <f t="shared" si="27"/>
        <v/>
      </c>
      <c r="AV53" s="94" t="str">
        <f t="shared" si="28"/>
        <v/>
      </c>
      <c r="AW53" s="95" t="str">
        <f t="shared" si="29"/>
        <v/>
      </c>
      <c r="AX53" s="315" t="str">
        <f t="shared" si="30"/>
        <v/>
      </c>
      <c r="AY53" s="328" t="str">
        <f t="shared" si="37"/>
        <v/>
      </c>
      <c r="AZ53" s="319" t="str">
        <f t="shared" si="31"/>
        <v/>
      </c>
      <c r="BA53" s="97" t="str">
        <f t="shared" si="32"/>
        <v/>
      </c>
      <c r="BB53" s="97" t="str">
        <f t="shared" si="33"/>
        <v/>
      </c>
      <c r="BC53" s="394" t="str">
        <f t="shared" si="34"/>
        <v/>
      </c>
      <c r="BD53" s="388" t="str">
        <f t="shared" ca="1" si="35"/>
        <v/>
      </c>
      <c r="BE53" s="271"/>
      <c r="BF53" s="289"/>
      <c r="BG53" s="345"/>
      <c r="BH53" s="290"/>
    </row>
    <row r="54" spans="1:60" ht="22.5" customHeight="1">
      <c r="A54" s="120"/>
      <c r="B54" s="221" t="str">
        <f>IF(ISBLANK('Baseline Paddock Data'!B54),"",'Baseline Paddock Data'!B54)</f>
        <v/>
      </c>
      <c r="C54" s="83" t="str">
        <f>IF(ISBLANK('Baseline Paddock Data'!C54),"",'Baseline Paddock Data'!C54)</f>
        <v/>
      </c>
      <c r="D54" s="326">
        <f>IF(ISBLANK(C54),"",(IF(ISBLANK('Baseline Paddock Data'!D54),'Baseline Paddock Data'!F54,'Baseline Paddock Data'!D54/2.471)))</f>
        <v>0</v>
      </c>
      <c r="E54" s="326">
        <f>IF(ISBLANK(C54),"",(IF(ISBLANK('Baseline Paddock Data'!E54),'Baseline Paddock Data'!G54,'Baseline Paddock Data'!E54/2.471)))</f>
        <v>0</v>
      </c>
      <c r="F54" s="230" t="str">
        <f>IF(ISBLANK('Baseline Paddock Data'!H54),"",'Baseline Paddock Data'!H54)</f>
        <v/>
      </c>
      <c r="G54" s="270"/>
      <c r="H54" s="271"/>
      <c r="I54" s="272"/>
      <c r="J54" s="92">
        <f>IF(ISBLANK(H54), 'Enter Head to Work Out AE'!D52, (H54*I54))</f>
        <v>0</v>
      </c>
      <c r="K54" s="277" t="str">
        <f t="shared" si="7"/>
        <v/>
      </c>
      <c r="L54" s="278"/>
      <c r="M54" s="278"/>
      <c r="N54" s="93" t="str">
        <f t="shared" si="8"/>
        <v/>
      </c>
      <c r="O54" s="94" t="str">
        <f t="shared" si="9"/>
        <v/>
      </c>
      <c r="P54" s="95" t="str">
        <f t="shared" si="10"/>
        <v/>
      </c>
      <c r="Q54" s="315" t="str">
        <f t="shared" si="11"/>
        <v/>
      </c>
      <c r="R54" s="317"/>
      <c r="S54" s="330" t="str" cm="1">
        <f t="array" ref="S54">IF(G54=0,"",_xlfn.IFS(G54="No grazing value - 0",R54*0,G54="Low - 10%",R54*0.1,G54="Moderate - 20%",R54*0.2,G54="High - 30%",R54*0.3,G54="Introduced pastures/Intensive - 45%", R54*0.45, G54="STACK method",R54*1))</f>
        <v/>
      </c>
      <c r="T54" s="319" t="str">
        <f t="shared" si="1"/>
        <v/>
      </c>
      <c r="U54" s="97" t="str">
        <f t="shared" si="12"/>
        <v/>
      </c>
      <c r="V54" s="97" t="str">
        <f t="shared" si="13"/>
        <v/>
      </c>
      <c r="W54" s="389" t="str">
        <f t="shared" si="14"/>
        <v/>
      </c>
      <c r="X54" s="388" t="str">
        <f t="shared" ca="1" si="15"/>
        <v/>
      </c>
      <c r="Y54" s="283"/>
      <c r="Z54" s="284"/>
      <c r="AA54" s="92">
        <f>IF(ISBLANK(Y54), 'Enter Head to Work Out AE'!$D52, (Y54*Z54))</f>
        <v>0</v>
      </c>
      <c r="AB54" s="277" t="str">
        <f t="shared" si="16"/>
        <v/>
      </c>
      <c r="AC54" s="278"/>
      <c r="AD54" s="278"/>
      <c r="AE54" s="93" t="str">
        <f t="shared" si="17"/>
        <v/>
      </c>
      <c r="AF54" s="94" t="str">
        <f t="shared" si="18"/>
        <v/>
      </c>
      <c r="AG54" s="95" t="str">
        <f t="shared" si="19"/>
        <v/>
      </c>
      <c r="AH54" s="315" t="str">
        <f t="shared" si="20"/>
        <v/>
      </c>
      <c r="AI54" s="328" t="str">
        <f t="shared" si="21"/>
        <v/>
      </c>
      <c r="AJ54" s="319" t="str">
        <f t="shared" si="22"/>
        <v/>
      </c>
      <c r="AK54" s="97" t="str">
        <f t="shared" si="23"/>
        <v/>
      </c>
      <c r="AL54" s="97" t="str">
        <f t="shared" si="36"/>
        <v/>
      </c>
      <c r="AM54" s="394" t="str">
        <f t="shared" si="24"/>
        <v/>
      </c>
      <c r="AN54" s="388" t="str">
        <f t="shared" ca="1" si="25"/>
        <v/>
      </c>
      <c r="AO54" s="271"/>
      <c r="AP54" s="284"/>
      <c r="AQ54" s="92">
        <f>IF(ISBLANK(AO54), 'Enter Head to Work Out AE'!$D52, (AO54*AP54))</f>
        <v>0</v>
      </c>
      <c r="AR54" s="277" t="str">
        <f t="shared" si="26"/>
        <v/>
      </c>
      <c r="AS54" s="278"/>
      <c r="AT54" s="278"/>
      <c r="AU54" s="93" t="str">
        <f t="shared" si="27"/>
        <v/>
      </c>
      <c r="AV54" s="94" t="str">
        <f t="shared" si="28"/>
        <v/>
      </c>
      <c r="AW54" s="95" t="str">
        <f t="shared" si="29"/>
        <v/>
      </c>
      <c r="AX54" s="315" t="str">
        <f t="shared" si="30"/>
        <v/>
      </c>
      <c r="AY54" s="328" t="str">
        <f t="shared" si="37"/>
        <v/>
      </c>
      <c r="AZ54" s="319" t="str">
        <f t="shared" si="31"/>
        <v/>
      </c>
      <c r="BA54" s="97" t="str">
        <f t="shared" si="32"/>
        <v/>
      </c>
      <c r="BB54" s="97" t="str">
        <f t="shared" si="33"/>
        <v/>
      </c>
      <c r="BC54" s="394" t="str">
        <f t="shared" si="34"/>
        <v/>
      </c>
      <c r="BD54" s="388" t="str">
        <f t="shared" ca="1" si="35"/>
        <v/>
      </c>
      <c r="BE54" s="271"/>
      <c r="BF54" s="289"/>
      <c r="BG54" s="345"/>
      <c r="BH54" s="290"/>
    </row>
    <row r="55" spans="1:60" ht="22.5" customHeight="1">
      <c r="A55" s="120"/>
      <c r="B55" s="221" t="str">
        <f>IF(ISBLANK('Baseline Paddock Data'!B55),"",'Baseline Paddock Data'!B55)</f>
        <v/>
      </c>
      <c r="C55" s="83" t="str">
        <f>IF(ISBLANK('Baseline Paddock Data'!C55),"",'Baseline Paddock Data'!C55)</f>
        <v/>
      </c>
      <c r="D55" s="326">
        <f>IF(ISBLANK(C55),"",(IF(ISBLANK('Baseline Paddock Data'!D55),'Baseline Paddock Data'!F55,'Baseline Paddock Data'!D55/2.471)))</f>
        <v>0</v>
      </c>
      <c r="E55" s="326">
        <f>IF(ISBLANK(C55),"",(IF(ISBLANK('Baseline Paddock Data'!E55),'Baseline Paddock Data'!G55,'Baseline Paddock Data'!E55/2.471)))</f>
        <v>0</v>
      </c>
      <c r="F55" s="230" t="str">
        <f>IF(ISBLANK('Baseline Paddock Data'!H55),"",'Baseline Paddock Data'!H55)</f>
        <v/>
      </c>
      <c r="G55" s="270"/>
      <c r="H55" s="271"/>
      <c r="I55" s="272"/>
      <c r="J55" s="92">
        <f>IF(ISBLANK(H55), 'Enter Head to Work Out AE'!D53, (H55*I55))</f>
        <v>0</v>
      </c>
      <c r="K55" s="277" t="str">
        <f t="shared" si="7"/>
        <v/>
      </c>
      <c r="L55" s="278"/>
      <c r="M55" s="278"/>
      <c r="N55" s="93" t="str">
        <f t="shared" si="8"/>
        <v/>
      </c>
      <c r="O55" s="94" t="str">
        <f t="shared" si="9"/>
        <v/>
      </c>
      <c r="P55" s="95" t="str">
        <f t="shared" si="10"/>
        <v/>
      </c>
      <c r="Q55" s="315" t="str">
        <f t="shared" si="11"/>
        <v/>
      </c>
      <c r="R55" s="317"/>
      <c r="S55" s="330" t="str" cm="1">
        <f t="array" ref="S55">IF(G55=0,"",_xlfn.IFS(G55="No grazing value - 0",R55*0,G55="Low - 10%",R55*0.1,G55="Moderate - 20%",R55*0.2,G55="High - 30%",R55*0.3,G55="Introduced pastures/Intensive - 45%", R55*0.45, G55="STACK method",R55*1))</f>
        <v/>
      </c>
      <c r="T55" s="319" t="str">
        <f t="shared" si="1"/>
        <v/>
      </c>
      <c r="U55" s="97" t="str">
        <f t="shared" si="12"/>
        <v/>
      </c>
      <c r="V55" s="97" t="str">
        <f t="shared" si="13"/>
        <v/>
      </c>
      <c r="W55" s="389" t="str">
        <f t="shared" si="14"/>
        <v/>
      </c>
      <c r="X55" s="388" t="str">
        <f t="shared" ca="1" si="15"/>
        <v/>
      </c>
      <c r="Y55" s="283"/>
      <c r="Z55" s="284"/>
      <c r="AA55" s="92">
        <f>IF(ISBLANK(Y55), 'Enter Head to Work Out AE'!$D53, (Y55*Z55))</f>
        <v>0</v>
      </c>
      <c r="AB55" s="277" t="str">
        <f t="shared" si="16"/>
        <v/>
      </c>
      <c r="AC55" s="278"/>
      <c r="AD55" s="278"/>
      <c r="AE55" s="93" t="str">
        <f t="shared" si="17"/>
        <v/>
      </c>
      <c r="AF55" s="94" t="str">
        <f t="shared" si="18"/>
        <v/>
      </c>
      <c r="AG55" s="95" t="str">
        <f t="shared" si="19"/>
        <v/>
      </c>
      <c r="AH55" s="315" t="str">
        <f t="shared" si="20"/>
        <v/>
      </c>
      <c r="AI55" s="328" t="str">
        <f t="shared" si="21"/>
        <v/>
      </c>
      <c r="AJ55" s="319" t="str">
        <f t="shared" si="22"/>
        <v/>
      </c>
      <c r="AK55" s="97" t="str">
        <f t="shared" si="23"/>
        <v/>
      </c>
      <c r="AL55" s="97" t="str">
        <f t="shared" si="36"/>
        <v/>
      </c>
      <c r="AM55" s="394" t="str">
        <f t="shared" si="24"/>
        <v/>
      </c>
      <c r="AN55" s="388" t="str">
        <f t="shared" ca="1" si="25"/>
        <v/>
      </c>
      <c r="AO55" s="271"/>
      <c r="AP55" s="284"/>
      <c r="AQ55" s="92">
        <f>IF(ISBLANK(AO55), 'Enter Head to Work Out AE'!$D53, (AO55*AP55))</f>
        <v>0</v>
      </c>
      <c r="AR55" s="277" t="str">
        <f t="shared" si="26"/>
        <v/>
      </c>
      <c r="AS55" s="278"/>
      <c r="AT55" s="278"/>
      <c r="AU55" s="93" t="str">
        <f t="shared" si="27"/>
        <v/>
      </c>
      <c r="AV55" s="94" t="str">
        <f t="shared" si="28"/>
        <v/>
      </c>
      <c r="AW55" s="95" t="str">
        <f t="shared" si="29"/>
        <v/>
      </c>
      <c r="AX55" s="315" t="str">
        <f t="shared" si="30"/>
        <v/>
      </c>
      <c r="AY55" s="328" t="str">
        <f t="shared" si="37"/>
        <v/>
      </c>
      <c r="AZ55" s="319" t="str">
        <f t="shared" si="31"/>
        <v/>
      </c>
      <c r="BA55" s="97" t="str">
        <f t="shared" si="32"/>
        <v/>
      </c>
      <c r="BB55" s="97" t="str">
        <f t="shared" si="33"/>
        <v/>
      </c>
      <c r="BC55" s="394" t="str">
        <f t="shared" si="34"/>
        <v/>
      </c>
      <c r="BD55" s="388" t="str">
        <f t="shared" ca="1" si="35"/>
        <v/>
      </c>
      <c r="BE55" s="271"/>
      <c r="BF55" s="289"/>
      <c r="BG55" s="345"/>
      <c r="BH55" s="290"/>
    </row>
    <row r="56" spans="1:60" ht="22.5" customHeight="1">
      <c r="A56" s="120"/>
      <c r="B56" s="221" t="str">
        <f>IF(ISBLANK('Baseline Paddock Data'!B56),"",'Baseline Paddock Data'!B56)</f>
        <v/>
      </c>
      <c r="C56" s="83" t="str">
        <f>IF(ISBLANK('Baseline Paddock Data'!C56),"",'Baseline Paddock Data'!C56)</f>
        <v/>
      </c>
      <c r="D56" s="326">
        <f>IF(ISBLANK(C56),"",(IF(ISBLANK('Baseline Paddock Data'!D56),'Baseline Paddock Data'!F56,'Baseline Paddock Data'!D56/2.471)))</f>
        <v>0</v>
      </c>
      <c r="E56" s="326">
        <f>IF(ISBLANK(C56),"",(IF(ISBLANK('Baseline Paddock Data'!E56),'Baseline Paddock Data'!G56,'Baseline Paddock Data'!E56/2.471)))</f>
        <v>0</v>
      </c>
      <c r="F56" s="230" t="str">
        <f>IF(ISBLANK('Baseline Paddock Data'!H56),"",'Baseline Paddock Data'!H56)</f>
        <v/>
      </c>
      <c r="G56" s="270"/>
      <c r="H56" s="271"/>
      <c r="I56" s="272"/>
      <c r="J56" s="92">
        <f>IF(ISBLANK(H56), 'Enter Head to Work Out AE'!D54, (H56*I56))</f>
        <v>0</v>
      </c>
      <c r="K56" s="277" t="str">
        <f t="shared" si="7"/>
        <v/>
      </c>
      <c r="L56" s="278"/>
      <c r="M56" s="278"/>
      <c r="N56" s="93" t="str">
        <f t="shared" si="8"/>
        <v/>
      </c>
      <c r="O56" s="94" t="str">
        <f t="shared" si="9"/>
        <v/>
      </c>
      <c r="P56" s="95" t="str">
        <f t="shared" si="10"/>
        <v/>
      </c>
      <c r="Q56" s="315" t="str">
        <f t="shared" si="11"/>
        <v/>
      </c>
      <c r="R56" s="317"/>
      <c r="S56" s="330" t="str" cm="1">
        <f t="array" ref="S56">IF(G56=0,"",_xlfn.IFS(G56="No grazing value - 0",R56*0,G56="Low - 10%",R56*0.1,G56="Moderate - 20%",R56*0.2,G56="High - 30%",R56*0.3,G56="Introduced pastures/Intensive - 45%", R56*0.45, G56="STACK method",R56*1))</f>
        <v/>
      </c>
      <c r="T56" s="319" t="str">
        <f t="shared" si="1"/>
        <v/>
      </c>
      <c r="U56" s="97" t="str">
        <f t="shared" si="12"/>
        <v/>
      </c>
      <c r="V56" s="97" t="str">
        <f t="shared" si="13"/>
        <v/>
      </c>
      <c r="W56" s="389" t="str">
        <f t="shared" si="14"/>
        <v/>
      </c>
      <c r="X56" s="388" t="str">
        <f t="shared" ca="1" si="15"/>
        <v/>
      </c>
      <c r="Y56" s="283"/>
      <c r="Z56" s="284"/>
      <c r="AA56" s="92">
        <f>IF(ISBLANK(Y56), 'Enter Head to Work Out AE'!$D54, (Y56*Z56))</f>
        <v>0</v>
      </c>
      <c r="AB56" s="277" t="str">
        <f t="shared" si="16"/>
        <v/>
      </c>
      <c r="AC56" s="278"/>
      <c r="AD56" s="278"/>
      <c r="AE56" s="93" t="str">
        <f t="shared" si="17"/>
        <v/>
      </c>
      <c r="AF56" s="94" t="str">
        <f t="shared" si="18"/>
        <v/>
      </c>
      <c r="AG56" s="95" t="str">
        <f t="shared" si="19"/>
        <v/>
      </c>
      <c r="AH56" s="315" t="str">
        <f t="shared" si="20"/>
        <v/>
      </c>
      <c r="AI56" s="328" t="str">
        <f t="shared" si="21"/>
        <v/>
      </c>
      <c r="AJ56" s="319" t="str">
        <f t="shared" si="22"/>
        <v/>
      </c>
      <c r="AK56" s="97" t="str">
        <f t="shared" si="23"/>
        <v/>
      </c>
      <c r="AL56" s="97" t="str">
        <f t="shared" si="36"/>
        <v/>
      </c>
      <c r="AM56" s="394" t="str">
        <f t="shared" si="24"/>
        <v/>
      </c>
      <c r="AN56" s="388" t="str">
        <f t="shared" ca="1" si="25"/>
        <v/>
      </c>
      <c r="AO56" s="271"/>
      <c r="AP56" s="284"/>
      <c r="AQ56" s="92">
        <f>IF(ISBLANK(AO56), 'Enter Head to Work Out AE'!$D54, (AO56*AP56))</f>
        <v>0</v>
      </c>
      <c r="AR56" s="277" t="str">
        <f t="shared" si="26"/>
        <v/>
      </c>
      <c r="AS56" s="278"/>
      <c r="AT56" s="278"/>
      <c r="AU56" s="93" t="str">
        <f t="shared" si="27"/>
        <v/>
      </c>
      <c r="AV56" s="94" t="str">
        <f t="shared" si="28"/>
        <v/>
      </c>
      <c r="AW56" s="95" t="str">
        <f t="shared" si="29"/>
        <v/>
      </c>
      <c r="AX56" s="315" t="str">
        <f t="shared" si="30"/>
        <v/>
      </c>
      <c r="AY56" s="328" t="str">
        <f t="shared" si="37"/>
        <v/>
      </c>
      <c r="AZ56" s="319" t="str">
        <f t="shared" si="31"/>
        <v/>
      </c>
      <c r="BA56" s="97" t="str">
        <f t="shared" si="32"/>
        <v/>
      </c>
      <c r="BB56" s="97" t="str">
        <f t="shared" si="33"/>
        <v/>
      </c>
      <c r="BC56" s="394" t="str">
        <f t="shared" si="34"/>
        <v/>
      </c>
      <c r="BD56" s="388" t="str">
        <f t="shared" ca="1" si="35"/>
        <v/>
      </c>
      <c r="BE56" s="271"/>
      <c r="BF56" s="289"/>
      <c r="BG56" s="345"/>
      <c r="BH56" s="290"/>
    </row>
    <row r="57" spans="1:60" ht="22.5" customHeight="1">
      <c r="A57" s="120"/>
      <c r="B57" s="221" t="str">
        <f>IF(ISBLANK('Baseline Paddock Data'!B57),"",'Baseline Paddock Data'!B57)</f>
        <v/>
      </c>
      <c r="C57" s="83" t="str">
        <f>IF(ISBLANK('Baseline Paddock Data'!C57),"",'Baseline Paddock Data'!C57)</f>
        <v/>
      </c>
      <c r="D57" s="326">
        <f>IF(ISBLANK(C57),"",(IF(ISBLANK('Baseline Paddock Data'!D57),'Baseline Paddock Data'!F57,'Baseline Paddock Data'!D57/2.471)))</f>
        <v>0</v>
      </c>
      <c r="E57" s="326">
        <f>IF(ISBLANK(C57),"",(IF(ISBLANK('Baseline Paddock Data'!E57),'Baseline Paddock Data'!G57,'Baseline Paddock Data'!E57/2.471)))</f>
        <v>0</v>
      </c>
      <c r="F57" s="230" t="str">
        <f>IF(ISBLANK('Baseline Paddock Data'!H57),"",'Baseline Paddock Data'!H57)</f>
        <v/>
      </c>
      <c r="G57" s="270"/>
      <c r="H57" s="271"/>
      <c r="I57" s="272"/>
      <c r="J57" s="92">
        <f>IF(ISBLANK(H57), 'Enter Head to Work Out AE'!D55, (H57*I57))</f>
        <v>0</v>
      </c>
      <c r="K57" s="277" t="str">
        <f t="shared" si="7"/>
        <v/>
      </c>
      <c r="L57" s="278"/>
      <c r="M57" s="278"/>
      <c r="N57" s="93" t="str">
        <f t="shared" si="8"/>
        <v/>
      </c>
      <c r="O57" s="94" t="str">
        <f t="shared" si="9"/>
        <v/>
      </c>
      <c r="P57" s="95" t="str">
        <f t="shared" si="10"/>
        <v/>
      </c>
      <c r="Q57" s="315" t="str">
        <f t="shared" si="11"/>
        <v/>
      </c>
      <c r="R57" s="317"/>
      <c r="S57" s="330" t="str" cm="1">
        <f t="array" ref="S57">IF(G57=0,"",_xlfn.IFS(G57="No grazing value - 0",R57*0,G57="Low - 10%",R57*0.1,G57="Moderate - 20%",R57*0.2,G57="High - 30%",R57*0.3,G57="Introduced pastures/Intensive - 45%", R57*0.45, G57="STACK method",R57*1))</f>
        <v/>
      </c>
      <c r="T57" s="319" t="str">
        <f t="shared" si="1"/>
        <v/>
      </c>
      <c r="U57" s="97" t="str">
        <f t="shared" si="12"/>
        <v/>
      </c>
      <c r="V57" s="97" t="str">
        <f t="shared" si="13"/>
        <v/>
      </c>
      <c r="W57" s="389" t="str">
        <f t="shared" si="14"/>
        <v/>
      </c>
      <c r="X57" s="388" t="str">
        <f t="shared" ca="1" si="15"/>
        <v/>
      </c>
      <c r="Y57" s="283"/>
      <c r="Z57" s="284"/>
      <c r="AA57" s="92">
        <f>IF(ISBLANK(Y57), 'Enter Head to Work Out AE'!$D55, (Y57*Z57))</f>
        <v>0</v>
      </c>
      <c r="AB57" s="277" t="str">
        <f t="shared" si="16"/>
        <v/>
      </c>
      <c r="AC57" s="278"/>
      <c r="AD57" s="278"/>
      <c r="AE57" s="93" t="str">
        <f t="shared" si="17"/>
        <v/>
      </c>
      <c r="AF57" s="94" t="str">
        <f t="shared" si="18"/>
        <v/>
      </c>
      <c r="AG57" s="95" t="str">
        <f t="shared" si="19"/>
        <v/>
      </c>
      <c r="AH57" s="315" t="str">
        <f t="shared" si="20"/>
        <v/>
      </c>
      <c r="AI57" s="328" t="str">
        <f t="shared" si="21"/>
        <v/>
      </c>
      <c r="AJ57" s="319" t="str">
        <f t="shared" si="22"/>
        <v/>
      </c>
      <c r="AK57" s="97" t="str">
        <f t="shared" si="23"/>
        <v/>
      </c>
      <c r="AL57" s="97" t="str">
        <f t="shared" si="36"/>
        <v/>
      </c>
      <c r="AM57" s="394" t="str">
        <f t="shared" si="24"/>
        <v/>
      </c>
      <c r="AN57" s="388" t="str">
        <f t="shared" ca="1" si="25"/>
        <v/>
      </c>
      <c r="AO57" s="271"/>
      <c r="AP57" s="284"/>
      <c r="AQ57" s="92">
        <f>IF(ISBLANK(AO57), 'Enter Head to Work Out AE'!$D55, (AO57*AP57))</f>
        <v>0</v>
      </c>
      <c r="AR57" s="277" t="str">
        <f t="shared" si="26"/>
        <v/>
      </c>
      <c r="AS57" s="278"/>
      <c r="AT57" s="278"/>
      <c r="AU57" s="93" t="str">
        <f t="shared" si="27"/>
        <v/>
      </c>
      <c r="AV57" s="94" t="str">
        <f t="shared" si="28"/>
        <v/>
      </c>
      <c r="AW57" s="95" t="str">
        <f t="shared" si="29"/>
        <v/>
      </c>
      <c r="AX57" s="315" t="str">
        <f t="shared" si="30"/>
        <v/>
      </c>
      <c r="AY57" s="328" t="str">
        <f t="shared" si="37"/>
        <v/>
      </c>
      <c r="AZ57" s="319" t="str">
        <f t="shared" si="31"/>
        <v/>
      </c>
      <c r="BA57" s="97" t="str">
        <f t="shared" si="32"/>
        <v/>
      </c>
      <c r="BB57" s="97" t="str">
        <f t="shared" si="33"/>
        <v/>
      </c>
      <c r="BC57" s="394" t="str">
        <f t="shared" si="34"/>
        <v/>
      </c>
      <c r="BD57" s="388" t="str">
        <f t="shared" ca="1" si="35"/>
        <v/>
      </c>
      <c r="BE57" s="271"/>
      <c r="BF57" s="289"/>
      <c r="BG57" s="345"/>
      <c r="BH57" s="290"/>
    </row>
    <row r="58" spans="1:60" ht="22.5" customHeight="1">
      <c r="A58" s="120"/>
      <c r="B58" s="221" t="str">
        <f>IF(ISBLANK('Baseline Paddock Data'!B58),"",'Baseline Paddock Data'!B58)</f>
        <v/>
      </c>
      <c r="C58" s="83" t="str">
        <f>IF(ISBLANK('Baseline Paddock Data'!C58),"",'Baseline Paddock Data'!C58)</f>
        <v/>
      </c>
      <c r="D58" s="326">
        <f>IF(ISBLANK(C58),"",(IF(ISBLANK('Baseline Paddock Data'!D58),'Baseline Paddock Data'!F58,'Baseline Paddock Data'!D58/2.471)))</f>
        <v>0</v>
      </c>
      <c r="E58" s="326">
        <f>IF(ISBLANK(C58),"",(IF(ISBLANK('Baseline Paddock Data'!E58),'Baseline Paddock Data'!G58,'Baseline Paddock Data'!E58/2.471)))</f>
        <v>0</v>
      </c>
      <c r="F58" s="230" t="str">
        <f>IF(ISBLANK('Baseline Paddock Data'!H58),"",'Baseline Paddock Data'!H58)</f>
        <v/>
      </c>
      <c r="G58" s="270"/>
      <c r="H58" s="271"/>
      <c r="I58" s="272"/>
      <c r="J58" s="92">
        <f>IF(ISBLANK(H58), 'Enter Head to Work Out AE'!D56, (H58*I58))</f>
        <v>0</v>
      </c>
      <c r="K58" s="277" t="str">
        <f t="shared" si="7"/>
        <v/>
      </c>
      <c r="L58" s="278"/>
      <c r="M58" s="278"/>
      <c r="N58" s="93" t="str">
        <f t="shared" si="8"/>
        <v/>
      </c>
      <c r="O58" s="94" t="str">
        <f t="shared" si="9"/>
        <v/>
      </c>
      <c r="P58" s="95" t="str">
        <f t="shared" si="10"/>
        <v/>
      </c>
      <c r="Q58" s="315" t="str">
        <f t="shared" si="11"/>
        <v/>
      </c>
      <c r="R58" s="317"/>
      <c r="S58" s="330" t="str" cm="1">
        <f t="array" ref="S58">IF(G58=0,"",_xlfn.IFS(G58="No grazing value - 0",R58*0,G58="Low - 10%",R58*0.1,G58="Moderate - 20%",R58*0.2,G58="High - 30%",R58*0.3,G58="Introduced pastures/Intensive - 45%", R58*0.45, G58="STACK method",R58*1))</f>
        <v/>
      </c>
      <c r="T58" s="319" t="str">
        <f t="shared" si="1"/>
        <v/>
      </c>
      <c r="U58" s="97" t="str">
        <f t="shared" si="12"/>
        <v/>
      </c>
      <c r="V58" s="97" t="str">
        <f t="shared" si="13"/>
        <v/>
      </c>
      <c r="W58" s="389" t="str">
        <f t="shared" si="14"/>
        <v/>
      </c>
      <c r="X58" s="388" t="str">
        <f t="shared" ca="1" si="15"/>
        <v/>
      </c>
      <c r="Y58" s="283"/>
      <c r="Z58" s="284"/>
      <c r="AA58" s="92">
        <f>IF(ISBLANK(Y58), 'Enter Head to Work Out AE'!$D56, (Y58*Z58))</f>
        <v>0</v>
      </c>
      <c r="AB58" s="277" t="str">
        <f t="shared" si="16"/>
        <v/>
      </c>
      <c r="AC58" s="278"/>
      <c r="AD58" s="278"/>
      <c r="AE58" s="93" t="str">
        <f t="shared" si="17"/>
        <v/>
      </c>
      <c r="AF58" s="94" t="str">
        <f t="shared" si="18"/>
        <v/>
      </c>
      <c r="AG58" s="95" t="str">
        <f t="shared" si="19"/>
        <v/>
      </c>
      <c r="AH58" s="315" t="str">
        <f t="shared" si="20"/>
        <v/>
      </c>
      <c r="AI58" s="328" t="str">
        <f t="shared" si="21"/>
        <v/>
      </c>
      <c r="AJ58" s="319" t="str">
        <f t="shared" si="22"/>
        <v/>
      </c>
      <c r="AK58" s="97" t="str">
        <f t="shared" si="23"/>
        <v/>
      </c>
      <c r="AL58" s="97" t="str">
        <f t="shared" si="36"/>
        <v/>
      </c>
      <c r="AM58" s="394" t="str">
        <f t="shared" si="24"/>
        <v/>
      </c>
      <c r="AN58" s="388" t="str">
        <f t="shared" ca="1" si="25"/>
        <v/>
      </c>
      <c r="AO58" s="271"/>
      <c r="AP58" s="284"/>
      <c r="AQ58" s="92">
        <f>IF(ISBLANK(AO58), 'Enter Head to Work Out AE'!$D56, (AO58*AP58))</f>
        <v>0</v>
      </c>
      <c r="AR58" s="277" t="str">
        <f t="shared" si="26"/>
        <v/>
      </c>
      <c r="AS58" s="278"/>
      <c r="AT58" s="278"/>
      <c r="AU58" s="93" t="str">
        <f t="shared" si="27"/>
        <v/>
      </c>
      <c r="AV58" s="94" t="str">
        <f t="shared" si="28"/>
        <v/>
      </c>
      <c r="AW58" s="95" t="str">
        <f t="shared" si="29"/>
        <v/>
      </c>
      <c r="AX58" s="315" t="str">
        <f t="shared" si="30"/>
        <v/>
      </c>
      <c r="AY58" s="328" t="str">
        <f t="shared" si="37"/>
        <v/>
      </c>
      <c r="AZ58" s="319" t="str">
        <f t="shared" si="31"/>
        <v/>
      </c>
      <c r="BA58" s="97" t="str">
        <f t="shared" si="32"/>
        <v/>
      </c>
      <c r="BB58" s="97" t="str">
        <f t="shared" si="33"/>
        <v/>
      </c>
      <c r="BC58" s="394" t="str">
        <f t="shared" si="34"/>
        <v/>
      </c>
      <c r="BD58" s="388" t="str">
        <f t="shared" ca="1" si="35"/>
        <v/>
      </c>
      <c r="BE58" s="271"/>
      <c r="BF58" s="289"/>
      <c r="BG58" s="345"/>
      <c r="BH58" s="290"/>
    </row>
    <row r="59" spans="1:60" ht="22.5" customHeight="1">
      <c r="A59" s="120"/>
      <c r="B59" s="221" t="str">
        <f>IF(ISBLANK('Baseline Paddock Data'!B59),"",'Baseline Paddock Data'!B59)</f>
        <v/>
      </c>
      <c r="C59" s="83" t="str">
        <f>IF(ISBLANK('Baseline Paddock Data'!C59),"",'Baseline Paddock Data'!C59)</f>
        <v/>
      </c>
      <c r="D59" s="326">
        <f>IF(ISBLANK(C59),"",(IF(ISBLANK('Baseline Paddock Data'!D59),'Baseline Paddock Data'!F59,'Baseline Paddock Data'!D59/2.471)))</f>
        <v>0</v>
      </c>
      <c r="E59" s="326">
        <f>IF(ISBLANK(C59),"",(IF(ISBLANK('Baseline Paddock Data'!E59),'Baseline Paddock Data'!G59,'Baseline Paddock Data'!E59/2.471)))</f>
        <v>0</v>
      </c>
      <c r="F59" s="230" t="str">
        <f>IF(ISBLANK('Baseline Paddock Data'!H59),"",'Baseline Paddock Data'!H59)</f>
        <v/>
      </c>
      <c r="G59" s="270"/>
      <c r="H59" s="271"/>
      <c r="I59" s="272"/>
      <c r="J59" s="92">
        <f>IF(ISBLANK(H59), 'Enter Head to Work Out AE'!D57, (H59*I59))</f>
        <v>0</v>
      </c>
      <c r="K59" s="277" t="str">
        <f t="shared" si="7"/>
        <v/>
      </c>
      <c r="L59" s="278"/>
      <c r="M59" s="278"/>
      <c r="N59" s="93" t="str">
        <f t="shared" si="8"/>
        <v/>
      </c>
      <c r="O59" s="94" t="str">
        <f t="shared" si="9"/>
        <v/>
      </c>
      <c r="P59" s="95" t="str">
        <f t="shared" si="10"/>
        <v/>
      </c>
      <c r="Q59" s="315" t="str">
        <f t="shared" si="11"/>
        <v/>
      </c>
      <c r="R59" s="317"/>
      <c r="S59" s="330" t="str" cm="1">
        <f t="array" ref="S59">IF(G59=0,"",_xlfn.IFS(G59="No grazing value - 0",R59*0,G59="Low - 10%",R59*0.1,G59="Moderate - 20%",R59*0.2,G59="High - 30%",R59*0.3,G59="Introduced pastures/Intensive - 45%", R59*0.45, G59="STACK method",R59*1))</f>
        <v/>
      </c>
      <c r="T59" s="319" t="str">
        <f t="shared" si="1"/>
        <v/>
      </c>
      <c r="U59" s="97" t="str">
        <f t="shared" si="12"/>
        <v/>
      </c>
      <c r="V59" s="97" t="str">
        <f t="shared" si="13"/>
        <v/>
      </c>
      <c r="W59" s="389" t="str">
        <f t="shared" si="14"/>
        <v/>
      </c>
      <c r="X59" s="388" t="str">
        <f t="shared" ca="1" si="15"/>
        <v/>
      </c>
      <c r="Y59" s="283"/>
      <c r="Z59" s="284"/>
      <c r="AA59" s="92">
        <f>IF(ISBLANK(Y59), 'Enter Head to Work Out AE'!$D57, (Y59*Z59))</f>
        <v>0</v>
      </c>
      <c r="AB59" s="277" t="str">
        <f t="shared" si="16"/>
        <v/>
      </c>
      <c r="AC59" s="278"/>
      <c r="AD59" s="278"/>
      <c r="AE59" s="93" t="str">
        <f t="shared" si="17"/>
        <v/>
      </c>
      <c r="AF59" s="94" t="str">
        <f t="shared" si="18"/>
        <v/>
      </c>
      <c r="AG59" s="95" t="str">
        <f t="shared" si="19"/>
        <v/>
      </c>
      <c r="AH59" s="315" t="str">
        <f t="shared" si="20"/>
        <v/>
      </c>
      <c r="AI59" s="328" t="str">
        <f t="shared" si="21"/>
        <v/>
      </c>
      <c r="AJ59" s="319" t="str">
        <f t="shared" si="22"/>
        <v/>
      </c>
      <c r="AK59" s="97" t="str">
        <f t="shared" si="23"/>
        <v/>
      </c>
      <c r="AL59" s="97" t="str">
        <f t="shared" si="36"/>
        <v/>
      </c>
      <c r="AM59" s="394" t="str">
        <f t="shared" si="24"/>
        <v/>
      </c>
      <c r="AN59" s="388" t="str">
        <f t="shared" ca="1" si="25"/>
        <v/>
      </c>
      <c r="AO59" s="271"/>
      <c r="AP59" s="284"/>
      <c r="AQ59" s="92">
        <f>IF(ISBLANK(AO59), 'Enter Head to Work Out AE'!$D57, (AO59*AP59))</f>
        <v>0</v>
      </c>
      <c r="AR59" s="277" t="str">
        <f t="shared" si="26"/>
        <v/>
      </c>
      <c r="AS59" s="278"/>
      <c r="AT59" s="278"/>
      <c r="AU59" s="93" t="str">
        <f t="shared" si="27"/>
        <v/>
      </c>
      <c r="AV59" s="94" t="str">
        <f t="shared" si="28"/>
        <v/>
      </c>
      <c r="AW59" s="95" t="str">
        <f t="shared" si="29"/>
        <v/>
      </c>
      <c r="AX59" s="315" t="str">
        <f t="shared" si="30"/>
        <v/>
      </c>
      <c r="AY59" s="328" t="str">
        <f t="shared" si="37"/>
        <v/>
      </c>
      <c r="AZ59" s="319" t="str">
        <f t="shared" si="31"/>
        <v/>
      </c>
      <c r="BA59" s="97" t="str">
        <f t="shared" si="32"/>
        <v/>
      </c>
      <c r="BB59" s="97" t="str">
        <f t="shared" si="33"/>
        <v/>
      </c>
      <c r="BC59" s="394" t="str">
        <f t="shared" si="34"/>
        <v/>
      </c>
      <c r="BD59" s="388" t="str">
        <f t="shared" ca="1" si="35"/>
        <v/>
      </c>
      <c r="BE59" s="271"/>
      <c r="BF59" s="289"/>
      <c r="BG59" s="345"/>
      <c r="BH59" s="290"/>
    </row>
    <row r="60" spans="1:60" ht="22.5" customHeight="1">
      <c r="A60" s="120"/>
      <c r="B60" s="221" t="str">
        <f>IF(ISBLANK('Baseline Paddock Data'!B60),"",'Baseline Paddock Data'!B60)</f>
        <v/>
      </c>
      <c r="C60" s="83" t="str">
        <f>IF(ISBLANK('Baseline Paddock Data'!C60),"",'Baseline Paddock Data'!C60)</f>
        <v/>
      </c>
      <c r="D60" s="326">
        <f>IF(ISBLANK(C60),"",(IF(ISBLANK('Baseline Paddock Data'!D60),'Baseline Paddock Data'!F60,'Baseline Paddock Data'!D60/2.471)))</f>
        <v>0</v>
      </c>
      <c r="E60" s="326">
        <f>IF(ISBLANK(C60),"",(IF(ISBLANK('Baseline Paddock Data'!E60),'Baseline Paddock Data'!G60,'Baseline Paddock Data'!E60/2.471)))</f>
        <v>0</v>
      </c>
      <c r="F60" s="230" t="str">
        <f>IF(ISBLANK('Baseline Paddock Data'!H60),"",'Baseline Paddock Data'!H60)</f>
        <v/>
      </c>
      <c r="G60" s="270"/>
      <c r="H60" s="271"/>
      <c r="I60" s="272"/>
      <c r="J60" s="92">
        <f>IF(ISBLANK(H60), 'Enter Head to Work Out AE'!D58, (H60*I60))</f>
        <v>0</v>
      </c>
      <c r="K60" s="277" t="str">
        <f t="shared" si="7"/>
        <v/>
      </c>
      <c r="L60" s="278"/>
      <c r="M60" s="278"/>
      <c r="N60" s="93" t="str">
        <f t="shared" si="8"/>
        <v/>
      </c>
      <c r="O60" s="94" t="str">
        <f t="shared" si="9"/>
        <v/>
      </c>
      <c r="P60" s="95" t="str">
        <f t="shared" si="10"/>
        <v/>
      </c>
      <c r="Q60" s="315" t="str">
        <f t="shared" si="11"/>
        <v/>
      </c>
      <c r="R60" s="317"/>
      <c r="S60" s="330" t="str" cm="1">
        <f t="array" ref="S60">IF(G60=0,"",_xlfn.IFS(G60="No grazing value - 0",R60*0,G60="Low - 10%",R60*0.1,G60="Moderate - 20%",R60*0.2,G60="High - 30%",R60*0.3,G60="Introduced pastures/Intensive - 45%", R60*0.45, G60="STACK method",R60*1))</f>
        <v/>
      </c>
      <c r="T60" s="319" t="str">
        <f t="shared" si="1"/>
        <v/>
      </c>
      <c r="U60" s="97" t="str">
        <f t="shared" si="12"/>
        <v/>
      </c>
      <c r="V60" s="97" t="str">
        <f t="shared" si="13"/>
        <v/>
      </c>
      <c r="W60" s="389" t="str">
        <f t="shared" si="14"/>
        <v/>
      </c>
      <c r="X60" s="388" t="str">
        <f t="shared" ca="1" si="15"/>
        <v/>
      </c>
      <c r="Y60" s="283"/>
      <c r="Z60" s="284"/>
      <c r="AA60" s="92">
        <f>IF(ISBLANK(Y60), 'Enter Head to Work Out AE'!$D58, (Y60*Z60))</f>
        <v>0</v>
      </c>
      <c r="AB60" s="277" t="str">
        <f t="shared" si="16"/>
        <v/>
      </c>
      <c r="AC60" s="278"/>
      <c r="AD60" s="278"/>
      <c r="AE60" s="93" t="str">
        <f t="shared" si="17"/>
        <v/>
      </c>
      <c r="AF60" s="94" t="str">
        <f t="shared" si="18"/>
        <v/>
      </c>
      <c r="AG60" s="95" t="str">
        <f t="shared" si="19"/>
        <v/>
      </c>
      <c r="AH60" s="315" t="str">
        <f t="shared" si="20"/>
        <v/>
      </c>
      <c r="AI60" s="328" t="str">
        <f t="shared" si="21"/>
        <v/>
      </c>
      <c r="AJ60" s="319" t="str">
        <f t="shared" si="22"/>
        <v/>
      </c>
      <c r="AK60" s="97" t="str">
        <f t="shared" si="23"/>
        <v/>
      </c>
      <c r="AL60" s="97" t="str">
        <f t="shared" si="36"/>
        <v/>
      </c>
      <c r="AM60" s="394" t="str">
        <f t="shared" si="24"/>
        <v/>
      </c>
      <c r="AN60" s="388" t="str">
        <f t="shared" ca="1" si="25"/>
        <v/>
      </c>
      <c r="AO60" s="271"/>
      <c r="AP60" s="284"/>
      <c r="AQ60" s="92">
        <f>IF(ISBLANK(AO60), 'Enter Head to Work Out AE'!$D58, (AO60*AP60))</f>
        <v>0</v>
      </c>
      <c r="AR60" s="277" t="str">
        <f t="shared" si="26"/>
        <v/>
      </c>
      <c r="AS60" s="278"/>
      <c r="AT60" s="278"/>
      <c r="AU60" s="93" t="str">
        <f t="shared" si="27"/>
        <v/>
      </c>
      <c r="AV60" s="94" t="str">
        <f t="shared" si="28"/>
        <v/>
      </c>
      <c r="AW60" s="95" t="str">
        <f t="shared" si="29"/>
        <v/>
      </c>
      <c r="AX60" s="315" t="str">
        <f t="shared" si="30"/>
        <v/>
      </c>
      <c r="AY60" s="328" t="str">
        <f t="shared" si="37"/>
        <v/>
      </c>
      <c r="AZ60" s="319" t="str">
        <f t="shared" si="31"/>
        <v/>
      </c>
      <c r="BA60" s="97" t="str">
        <f t="shared" si="32"/>
        <v/>
      </c>
      <c r="BB60" s="97" t="str">
        <f t="shared" si="33"/>
        <v/>
      </c>
      <c r="BC60" s="394" t="str">
        <f t="shared" si="34"/>
        <v/>
      </c>
      <c r="BD60" s="388" t="str">
        <f t="shared" ca="1" si="35"/>
        <v/>
      </c>
      <c r="BE60" s="271"/>
      <c r="BF60" s="289"/>
      <c r="BG60" s="345"/>
      <c r="BH60" s="290"/>
    </row>
    <row r="61" spans="1:60" ht="22.5" customHeight="1">
      <c r="A61" s="120"/>
      <c r="B61" s="221" t="str">
        <f>IF(ISBLANK('Baseline Paddock Data'!B61),"",'Baseline Paddock Data'!B61)</f>
        <v/>
      </c>
      <c r="C61" s="83" t="str">
        <f>IF(ISBLANK('Baseline Paddock Data'!C61),"",'Baseline Paddock Data'!C61)</f>
        <v/>
      </c>
      <c r="D61" s="326">
        <f>IF(ISBLANK(C61),"",(IF(ISBLANK('Baseline Paddock Data'!D61),'Baseline Paddock Data'!F61,'Baseline Paddock Data'!D61/2.471)))</f>
        <v>0</v>
      </c>
      <c r="E61" s="326">
        <f>IF(ISBLANK(C61),"",(IF(ISBLANK('Baseline Paddock Data'!E61),'Baseline Paddock Data'!G61,'Baseline Paddock Data'!E61/2.471)))</f>
        <v>0</v>
      </c>
      <c r="F61" s="230" t="str">
        <f>IF(ISBLANK('Baseline Paddock Data'!H61),"",'Baseline Paddock Data'!H61)</f>
        <v/>
      </c>
      <c r="G61" s="270"/>
      <c r="H61" s="271"/>
      <c r="I61" s="272"/>
      <c r="J61" s="92">
        <f>IF(ISBLANK(H61), 'Enter Head to Work Out AE'!D59, (H61*I61))</f>
        <v>0</v>
      </c>
      <c r="K61" s="277" t="str">
        <f t="shared" si="7"/>
        <v/>
      </c>
      <c r="L61" s="278"/>
      <c r="M61" s="278"/>
      <c r="N61" s="93" t="str">
        <f t="shared" si="8"/>
        <v/>
      </c>
      <c r="O61" s="94" t="str">
        <f t="shared" si="9"/>
        <v/>
      </c>
      <c r="P61" s="95" t="str">
        <f t="shared" si="10"/>
        <v/>
      </c>
      <c r="Q61" s="315" t="str">
        <f t="shared" si="11"/>
        <v/>
      </c>
      <c r="R61" s="317"/>
      <c r="S61" s="330" t="str" cm="1">
        <f t="array" ref="S61">IF(G61=0,"",_xlfn.IFS(G61="No grazing value - 0",R61*0,G61="Low - 10%",R61*0.1,G61="Moderate - 20%",R61*0.2,G61="High - 30%",R61*0.3,G61="Introduced pastures/Intensive - 45%", R61*0.45, G61="STACK method",R61*1))</f>
        <v/>
      </c>
      <c r="T61" s="319" t="str">
        <f t="shared" si="1"/>
        <v/>
      </c>
      <c r="U61" s="97" t="str">
        <f t="shared" si="12"/>
        <v/>
      </c>
      <c r="V61" s="97" t="str">
        <f t="shared" si="13"/>
        <v/>
      </c>
      <c r="W61" s="389" t="str">
        <f t="shared" si="14"/>
        <v/>
      </c>
      <c r="X61" s="388" t="str">
        <f t="shared" ca="1" si="15"/>
        <v/>
      </c>
      <c r="Y61" s="283"/>
      <c r="Z61" s="284"/>
      <c r="AA61" s="92">
        <f>IF(ISBLANK(Y61), 'Enter Head to Work Out AE'!$D59, (Y61*Z61))</f>
        <v>0</v>
      </c>
      <c r="AB61" s="277" t="str">
        <f t="shared" si="16"/>
        <v/>
      </c>
      <c r="AC61" s="278"/>
      <c r="AD61" s="278"/>
      <c r="AE61" s="93" t="str">
        <f t="shared" si="17"/>
        <v/>
      </c>
      <c r="AF61" s="94" t="str">
        <f t="shared" si="18"/>
        <v/>
      </c>
      <c r="AG61" s="95" t="str">
        <f t="shared" si="19"/>
        <v/>
      </c>
      <c r="AH61" s="315" t="str">
        <f t="shared" si="20"/>
        <v/>
      </c>
      <c r="AI61" s="328" t="str">
        <f t="shared" si="21"/>
        <v/>
      </c>
      <c r="AJ61" s="319" t="str">
        <f t="shared" si="22"/>
        <v/>
      </c>
      <c r="AK61" s="97" t="str">
        <f t="shared" si="23"/>
        <v/>
      </c>
      <c r="AL61" s="97" t="str">
        <f t="shared" si="36"/>
        <v/>
      </c>
      <c r="AM61" s="394" t="str">
        <f t="shared" si="24"/>
        <v/>
      </c>
      <c r="AN61" s="388" t="str">
        <f t="shared" ca="1" si="25"/>
        <v/>
      </c>
      <c r="AO61" s="271"/>
      <c r="AP61" s="284"/>
      <c r="AQ61" s="92">
        <f>IF(ISBLANK(AO61), 'Enter Head to Work Out AE'!$D59, (AO61*AP61))</f>
        <v>0</v>
      </c>
      <c r="AR61" s="277" t="str">
        <f t="shared" si="26"/>
        <v/>
      </c>
      <c r="AS61" s="278"/>
      <c r="AT61" s="278"/>
      <c r="AU61" s="93" t="str">
        <f t="shared" si="27"/>
        <v/>
      </c>
      <c r="AV61" s="94" t="str">
        <f t="shared" si="28"/>
        <v/>
      </c>
      <c r="AW61" s="95" t="str">
        <f t="shared" si="29"/>
        <v/>
      </c>
      <c r="AX61" s="315" t="str">
        <f t="shared" si="30"/>
        <v/>
      </c>
      <c r="AY61" s="328" t="str">
        <f t="shared" si="37"/>
        <v/>
      </c>
      <c r="AZ61" s="319" t="str">
        <f t="shared" si="31"/>
        <v/>
      </c>
      <c r="BA61" s="97" t="str">
        <f t="shared" si="32"/>
        <v/>
      </c>
      <c r="BB61" s="97" t="str">
        <f t="shared" si="33"/>
        <v/>
      </c>
      <c r="BC61" s="394" t="str">
        <f t="shared" si="34"/>
        <v/>
      </c>
      <c r="BD61" s="388" t="str">
        <f t="shared" ca="1" si="35"/>
        <v/>
      </c>
      <c r="BE61" s="271"/>
      <c r="BF61" s="289"/>
      <c r="BG61" s="345"/>
      <c r="BH61" s="290"/>
    </row>
    <row r="62" spans="1:60" ht="22.5" customHeight="1">
      <c r="A62" s="120"/>
      <c r="B62" s="221" t="str">
        <f>IF(ISBLANK('Baseline Paddock Data'!B62),"",'Baseline Paddock Data'!B62)</f>
        <v/>
      </c>
      <c r="C62" s="83" t="str">
        <f>IF(ISBLANK('Baseline Paddock Data'!C62),"",'Baseline Paddock Data'!C62)</f>
        <v/>
      </c>
      <c r="D62" s="326">
        <f>IF(ISBLANK(C62),"",(IF(ISBLANK('Baseline Paddock Data'!D62),'Baseline Paddock Data'!F62,'Baseline Paddock Data'!D62/2.471)))</f>
        <v>0</v>
      </c>
      <c r="E62" s="326">
        <f>IF(ISBLANK(C62),"",(IF(ISBLANK('Baseline Paddock Data'!E62),'Baseline Paddock Data'!G62,'Baseline Paddock Data'!E62/2.471)))</f>
        <v>0</v>
      </c>
      <c r="F62" s="230" t="str">
        <f>IF(ISBLANK('Baseline Paddock Data'!H62),"",'Baseline Paddock Data'!H62)</f>
        <v/>
      </c>
      <c r="G62" s="270"/>
      <c r="H62" s="271"/>
      <c r="I62" s="272"/>
      <c r="J62" s="92">
        <f>IF(ISBLANK(H62), 'Enter Head to Work Out AE'!D60, (H62*I62))</f>
        <v>0</v>
      </c>
      <c r="K62" s="277" t="str">
        <f t="shared" si="7"/>
        <v/>
      </c>
      <c r="L62" s="278"/>
      <c r="M62" s="278"/>
      <c r="N62" s="93" t="str">
        <f t="shared" si="8"/>
        <v/>
      </c>
      <c r="O62" s="94" t="str">
        <f t="shared" si="9"/>
        <v/>
      </c>
      <c r="P62" s="95" t="str">
        <f t="shared" si="10"/>
        <v/>
      </c>
      <c r="Q62" s="315" t="str">
        <f t="shared" si="11"/>
        <v/>
      </c>
      <c r="R62" s="317"/>
      <c r="S62" s="330" t="str" cm="1">
        <f t="array" ref="S62">IF(G62=0,"",_xlfn.IFS(G62="No grazing value - 0",R62*0,G62="Low - 10%",R62*0.1,G62="Moderate - 20%",R62*0.2,G62="High - 30%",R62*0.3,G62="Introduced pastures/Intensive - 45%", R62*0.45, G62="STACK method",R62*1))</f>
        <v/>
      </c>
      <c r="T62" s="319" t="str">
        <f t="shared" si="1"/>
        <v/>
      </c>
      <c r="U62" s="97" t="str">
        <f t="shared" si="12"/>
        <v/>
      </c>
      <c r="V62" s="97" t="str">
        <f t="shared" si="13"/>
        <v/>
      </c>
      <c r="W62" s="389" t="str">
        <f t="shared" si="14"/>
        <v/>
      </c>
      <c r="X62" s="388" t="str">
        <f t="shared" ca="1" si="15"/>
        <v/>
      </c>
      <c r="Y62" s="283"/>
      <c r="Z62" s="284"/>
      <c r="AA62" s="92">
        <f>IF(ISBLANK(Y62), 'Enter Head to Work Out AE'!$D60, (Y62*Z62))</f>
        <v>0</v>
      </c>
      <c r="AB62" s="277" t="str">
        <f t="shared" si="16"/>
        <v/>
      </c>
      <c r="AC62" s="278"/>
      <c r="AD62" s="278"/>
      <c r="AE62" s="93" t="str">
        <f t="shared" si="17"/>
        <v/>
      </c>
      <c r="AF62" s="94" t="str">
        <f t="shared" si="18"/>
        <v/>
      </c>
      <c r="AG62" s="95" t="str">
        <f t="shared" si="19"/>
        <v/>
      </c>
      <c r="AH62" s="315" t="str">
        <f t="shared" si="20"/>
        <v/>
      </c>
      <c r="AI62" s="328" t="str">
        <f t="shared" si="21"/>
        <v/>
      </c>
      <c r="AJ62" s="319" t="str">
        <f t="shared" si="22"/>
        <v/>
      </c>
      <c r="AK62" s="97" t="str">
        <f t="shared" si="23"/>
        <v/>
      </c>
      <c r="AL62" s="97" t="str">
        <f t="shared" si="36"/>
        <v/>
      </c>
      <c r="AM62" s="394" t="str">
        <f t="shared" si="24"/>
        <v/>
      </c>
      <c r="AN62" s="388" t="str">
        <f t="shared" ca="1" si="25"/>
        <v/>
      </c>
      <c r="AO62" s="271"/>
      <c r="AP62" s="284"/>
      <c r="AQ62" s="92">
        <f>IF(ISBLANK(AO62), 'Enter Head to Work Out AE'!$D60, (AO62*AP62))</f>
        <v>0</v>
      </c>
      <c r="AR62" s="277" t="str">
        <f t="shared" si="26"/>
        <v/>
      </c>
      <c r="AS62" s="278"/>
      <c r="AT62" s="278"/>
      <c r="AU62" s="93" t="str">
        <f t="shared" si="27"/>
        <v/>
      </c>
      <c r="AV62" s="94" t="str">
        <f t="shared" si="28"/>
        <v/>
      </c>
      <c r="AW62" s="95" t="str">
        <f t="shared" si="29"/>
        <v/>
      </c>
      <c r="AX62" s="315" t="str">
        <f t="shared" si="30"/>
        <v/>
      </c>
      <c r="AY62" s="328" t="str">
        <f t="shared" si="37"/>
        <v/>
      </c>
      <c r="AZ62" s="319" t="str">
        <f t="shared" si="31"/>
        <v/>
      </c>
      <c r="BA62" s="97" t="str">
        <f t="shared" si="32"/>
        <v/>
      </c>
      <c r="BB62" s="97" t="str">
        <f t="shared" si="33"/>
        <v/>
      </c>
      <c r="BC62" s="394" t="str">
        <f t="shared" si="34"/>
        <v/>
      </c>
      <c r="BD62" s="388" t="str">
        <f t="shared" ca="1" si="35"/>
        <v/>
      </c>
      <c r="BE62" s="271"/>
      <c r="BF62" s="289"/>
      <c r="BG62" s="345"/>
      <c r="BH62" s="290"/>
    </row>
    <row r="63" spans="1:60" ht="22.5" customHeight="1">
      <c r="A63" s="120"/>
      <c r="B63" s="221" t="str">
        <f>IF(ISBLANK('Baseline Paddock Data'!B63),"",'Baseline Paddock Data'!B63)</f>
        <v/>
      </c>
      <c r="C63" s="83" t="str">
        <f>IF(ISBLANK('Baseline Paddock Data'!C63),"",'Baseline Paddock Data'!C63)</f>
        <v/>
      </c>
      <c r="D63" s="326">
        <f>IF(ISBLANK(C63),"",(IF(ISBLANK('Baseline Paddock Data'!D63),'Baseline Paddock Data'!F63,'Baseline Paddock Data'!D63/2.471)))</f>
        <v>0</v>
      </c>
      <c r="E63" s="326">
        <f>IF(ISBLANK(C63),"",(IF(ISBLANK('Baseline Paddock Data'!E63),'Baseline Paddock Data'!G63,'Baseline Paddock Data'!E63/2.471)))</f>
        <v>0</v>
      </c>
      <c r="F63" s="230" t="str">
        <f>IF(ISBLANK('Baseline Paddock Data'!H63),"",'Baseline Paddock Data'!H63)</f>
        <v/>
      </c>
      <c r="G63" s="270"/>
      <c r="H63" s="271"/>
      <c r="I63" s="272"/>
      <c r="J63" s="92">
        <f>IF(ISBLANK(H63), 'Enter Head to Work Out AE'!D61, (H63*I63))</f>
        <v>0</v>
      </c>
      <c r="K63" s="277" t="str">
        <f t="shared" si="7"/>
        <v/>
      </c>
      <c r="L63" s="278"/>
      <c r="M63" s="278"/>
      <c r="N63" s="93" t="str">
        <f t="shared" si="8"/>
        <v/>
      </c>
      <c r="O63" s="94" t="str">
        <f t="shared" si="9"/>
        <v/>
      </c>
      <c r="P63" s="95" t="str">
        <f t="shared" si="10"/>
        <v/>
      </c>
      <c r="Q63" s="315" t="str">
        <f t="shared" si="11"/>
        <v/>
      </c>
      <c r="R63" s="317"/>
      <c r="S63" s="330" t="str" cm="1">
        <f t="array" ref="S63">IF(G63=0,"",_xlfn.IFS(G63="No grazing value - 0",R63*0,G63="Low - 10%",R63*0.1,G63="Moderate - 20%",R63*0.2,G63="High - 30%",R63*0.3,G63="Introduced pastures/Intensive - 45%", R63*0.45, G63="STACK method",R63*1))</f>
        <v/>
      </c>
      <c r="T63" s="319" t="str">
        <f t="shared" si="1"/>
        <v/>
      </c>
      <c r="U63" s="97" t="str">
        <f t="shared" si="12"/>
        <v/>
      </c>
      <c r="V63" s="97" t="str">
        <f t="shared" si="13"/>
        <v/>
      </c>
      <c r="W63" s="389" t="str">
        <f t="shared" si="14"/>
        <v/>
      </c>
      <c r="X63" s="388" t="str">
        <f t="shared" ca="1" si="15"/>
        <v/>
      </c>
      <c r="Y63" s="283"/>
      <c r="Z63" s="284"/>
      <c r="AA63" s="92">
        <f>IF(ISBLANK(Y63), 'Enter Head to Work Out AE'!$D61, (Y63*Z63))</f>
        <v>0</v>
      </c>
      <c r="AB63" s="277" t="str">
        <f t="shared" si="16"/>
        <v/>
      </c>
      <c r="AC63" s="278"/>
      <c r="AD63" s="278"/>
      <c r="AE63" s="93" t="str">
        <f t="shared" si="17"/>
        <v/>
      </c>
      <c r="AF63" s="94" t="str">
        <f t="shared" si="18"/>
        <v/>
      </c>
      <c r="AG63" s="95" t="str">
        <f t="shared" si="19"/>
        <v/>
      </c>
      <c r="AH63" s="315" t="str">
        <f t="shared" si="20"/>
        <v/>
      </c>
      <c r="AI63" s="328" t="str">
        <f t="shared" si="21"/>
        <v/>
      </c>
      <c r="AJ63" s="319" t="str">
        <f t="shared" si="22"/>
        <v/>
      </c>
      <c r="AK63" s="97" t="str">
        <f t="shared" si="23"/>
        <v/>
      </c>
      <c r="AL63" s="97" t="str">
        <f t="shared" si="36"/>
        <v/>
      </c>
      <c r="AM63" s="394" t="str">
        <f t="shared" si="24"/>
        <v/>
      </c>
      <c r="AN63" s="388" t="str">
        <f t="shared" ca="1" si="25"/>
        <v/>
      </c>
      <c r="AO63" s="271"/>
      <c r="AP63" s="284"/>
      <c r="AQ63" s="92">
        <f>IF(ISBLANK(AO63), 'Enter Head to Work Out AE'!$D61, (AO63*AP63))</f>
        <v>0</v>
      </c>
      <c r="AR63" s="277" t="str">
        <f t="shared" si="26"/>
        <v/>
      </c>
      <c r="AS63" s="278"/>
      <c r="AT63" s="278"/>
      <c r="AU63" s="93" t="str">
        <f t="shared" si="27"/>
        <v/>
      </c>
      <c r="AV63" s="94" t="str">
        <f t="shared" si="28"/>
        <v/>
      </c>
      <c r="AW63" s="95" t="str">
        <f t="shared" si="29"/>
        <v/>
      </c>
      <c r="AX63" s="315" t="str">
        <f t="shared" si="30"/>
        <v/>
      </c>
      <c r="AY63" s="328" t="str">
        <f t="shared" si="37"/>
        <v/>
      </c>
      <c r="AZ63" s="319" t="str">
        <f t="shared" si="31"/>
        <v/>
      </c>
      <c r="BA63" s="97" t="str">
        <f t="shared" si="32"/>
        <v/>
      </c>
      <c r="BB63" s="97" t="str">
        <f t="shared" si="33"/>
        <v/>
      </c>
      <c r="BC63" s="394" t="str">
        <f t="shared" si="34"/>
        <v/>
      </c>
      <c r="BD63" s="388" t="str">
        <f t="shared" ca="1" si="35"/>
        <v/>
      </c>
      <c r="BE63" s="271"/>
      <c r="BF63" s="289"/>
      <c r="BG63" s="345"/>
      <c r="BH63" s="290"/>
    </row>
    <row r="64" spans="1:60" ht="22.5" customHeight="1">
      <c r="A64" s="120"/>
      <c r="B64" s="221" t="str">
        <f>IF(ISBLANK('Baseline Paddock Data'!B64),"",'Baseline Paddock Data'!B64)</f>
        <v/>
      </c>
      <c r="C64" s="83" t="str">
        <f>IF(ISBLANK('Baseline Paddock Data'!C64),"",'Baseline Paddock Data'!C64)</f>
        <v/>
      </c>
      <c r="D64" s="326">
        <f>IF(ISBLANK(C64),"",(IF(ISBLANK('Baseline Paddock Data'!D64),'Baseline Paddock Data'!F64,'Baseline Paddock Data'!D64/2.471)))</f>
        <v>0</v>
      </c>
      <c r="E64" s="326">
        <f>IF(ISBLANK(C64),"",(IF(ISBLANK('Baseline Paddock Data'!E64),'Baseline Paddock Data'!G64,'Baseline Paddock Data'!E64/2.471)))</f>
        <v>0</v>
      </c>
      <c r="F64" s="230" t="str">
        <f>IF(ISBLANK('Baseline Paddock Data'!H64),"",'Baseline Paddock Data'!H64)</f>
        <v/>
      </c>
      <c r="G64" s="270"/>
      <c r="H64" s="271"/>
      <c r="I64" s="272"/>
      <c r="J64" s="92">
        <f>IF(ISBLANK(H64), 'Enter Head to Work Out AE'!D62, (H64*I64))</f>
        <v>0</v>
      </c>
      <c r="K64" s="277" t="str">
        <f t="shared" si="7"/>
        <v/>
      </c>
      <c r="L64" s="278"/>
      <c r="M64" s="278"/>
      <c r="N64" s="93" t="str">
        <f t="shared" si="8"/>
        <v/>
      </c>
      <c r="O64" s="94" t="str">
        <f t="shared" si="9"/>
        <v/>
      </c>
      <c r="P64" s="95" t="str">
        <f t="shared" si="10"/>
        <v/>
      </c>
      <c r="Q64" s="315" t="str">
        <f t="shared" si="11"/>
        <v/>
      </c>
      <c r="R64" s="317"/>
      <c r="S64" s="330" t="str" cm="1">
        <f t="array" ref="S64">IF(G64=0,"",_xlfn.IFS(G64="No grazing value - 0",R64*0,G64="Low - 10%",R64*0.1,G64="Moderate - 20%",R64*0.2,G64="High - 30%",R64*0.3,G64="Introduced pastures/Intensive - 45%", R64*0.45, G64="STACK method",R64*1))</f>
        <v/>
      </c>
      <c r="T64" s="319" t="str">
        <f t="shared" si="1"/>
        <v/>
      </c>
      <c r="U64" s="97" t="str">
        <f t="shared" si="12"/>
        <v/>
      </c>
      <c r="V64" s="97" t="str">
        <f t="shared" si="13"/>
        <v/>
      </c>
      <c r="W64" s="389" t="str">
        <f t="shared" si="14"/>
        <v/>
      </c>
      <c r="X64" s="388" t="str">
        <f t="shared" ca="1" si="15"/>
        <v/>
      </c>
      <c r="Y64" s="283"/>
      <c r="Z64" s="284"/>
      <c r="AA64" s="92">
        <f>IF(ISBLANK(Y64), 'Enter Head to Work Out AE'!$D62, (Y64*Z64))</f>
        <v>0</v>
      </c>
      <c r="AB64" s="277" t="str">
        <f t="shared" si="16"/>
        <v/>
      </c>
      <c r="AC64" s="278"/>
      <c r="AD64" s="278"/>
      <c r="AE64" s="93" t="str">
        <f t="shared" si="17"/>
        <v/>
      </c>
      <c r="AF64" s="94" t="str">
        <f t="shared" si="18"/>
        <v/>
      </c>
      <c r="AG64" s="95" t="str">
        <f t="shared" si="19"/>
        <v/>
      </c>
      <c r="AH64" s="315" t="str">
        <f t="shared" si="20"/>
        <v/>
      </c>
      <c r="AI64" s="328" t="str">
        <f t="shared" si="21"/>
        <v/>
      </c>
      <c r="AJ64" s="319" t="str">
        <f t="shared" si="22"/>
        <v/>
      </c>
      <c r="AK64" s="97" t="str">
        <f t="shared" si="23"/>
        <v/>
      </c>
      <c r="AL64" s="97" t="str">
        <f t="shared" si="36"/>
        <v/>
      </c>
      <c r="AM64" s="394" t="str">
        <f t="shared" si="24"/>
        <v/>
      </c>
      <c r="AN64" s="388" t="str">
        <f t="shared" ca="1" si="25"/>
        <v/>
      </c>
      <c r="AO64" s="271"/>
      <c r="AP64" s="284"/>
      <c r="AQ64" s="92">
        <f>IF(ISBLANK(AO64), 'Enter Head to Work Out AE'!$D62, (AO64*AP64))</f>
        <v>0</v>
      </c>
      <c r="AR64" s="277" t="str">
        <f t="shared" si="26"/>
        <v/>
      </c>
      <c r="AS64" s="278"/>
      <c r="AT64" s="278"/>
      <c r="AU64" s="93" t="str">
        <f t="shared" si="27"/>
        <v/>
      </c>
      <c r="AV64" s="94" t="str">
        <f t="shared" si="28"/>
        <v/>
      </c>
      <c r="AW64" s="95" t="str">
        <f t="shared" si="29"/>
        <v/>
      </c>
      <c r="AX64" s="315" t="str">
        <f t="shared" si="30"/>
        <v/>
      </c>
      <c r="AY64" s="328" t="str">
        <f t="shared" si="37"/>
        <v/>
      </c>
      <c r="AZ64" s="319" t="str">
        <f t="shared" si="31"/>
        <v/>
      </c>
      <c r="BA64" s="97" t="str">
        <f t="shared" si="32"/>
        <v/>
      </c>
      <c r="BB64" s="97" t="str">
        <f t="shared" si="33"/>
        <v/>
      </c>
      <c r="BC64" s="394" t="str">
        <f t="shared" si="34"/>
        <v/>
      </c>
      <c r="BD64" s="388" t="str">
        <f t="shared" ca="1" si="35"/>
        <v/>
      </c>
      <c r="BE64" s="271"/>
      <c r="BF64" s="289"/>
      <c r="BG64" s="345"/>
      <c r="BH64" s="290"/>
    </row>
    <row r="65" spans="1:60" ht="22.5" customHeight="1">
      <c r="A65" s="120"/>
      <c r="B65" s="221" t="str">
        <f>IF(ISBLANK('Baseline Paddock Data'!B65),"",'Baseline Paddock Data'!B65)</f>
        <v/>
      </c>
      <c r="C65" s="83" t="str">
        <f>IF(ISBLANK('Baseline Paddock Data'!C65),"",'Baseline Paddock Data'!C65)</f>
        <v/>
      </c>
      <c r="D65" s="326">
        <f>IF(ISBLANK(C65),"",(IF(ISBLANK('Baseline Paddock Data'!D65),'Baseline Paddock Data'!F65,'Baseline Paddock Data'!D65/2.471)))</f>
        <v>0</v>
      </c>
      <c r="E65" s="326">
        <f>IF(ISBLANK(C65),"",(IF(ISBLANK('Baseline Paddock Data'!E65),'Baseline Paddock Data'!G65,'Baseline Paddock Data'!E65/2.471)))</f>
        <v>0</v>
      </c>
      <c r="F65" s="230" t="str">
        <f>IF(ISBLANK('Baseline Paddock Data'!H65),"",'Baseline Paddock Data'!H65)</f>
        <v/>
      </c>
      <c r="G65" s="270"/>
      <c r="H65" s="271"/>
      <c r="I65" s="272"/>
      <c r="J65" s="92">
        <f>IF(ISBLANK(H65), 'Enter Head to Work Out AE'!D63, (H65*I65))</f>
        <v>0</v>
      </c>
      <c r="K65" s="277" t="str">
        <f t="shared" si="7"/>
        <v/>
      </c>
      <c r="L65" s="278"/>
      <c r="M65" s="278"/>
      <c r="N65" s="93" t="str">
        <f t="shared" si="8"/>
        <v/>
      </c>
      <c r="O65" s="94" t="str">
        <f t="shared" si="9"/>
        <v/>
      </c>
      <c r="P65" s="95" t="str">
        <f t="shared" si="10"/>
        <v/>
      </c>
      <c r="Q65" s="315" t="str">
        <f t="shared" si="11"/>
        <v/>
      </c>
      <c r="R65" s="317"/>
      <c r="S65" s="330" t="str" cm="1">
        <f t="array" ref="S65">IF(G65=0,"",_xlfn.IFS(G65="No grazing value - 0",R65*0,G65="Low - 10%",R65*0.1,G65="Moderate - 20%",R65*0.2,G65="High - 30%",R65*0.3,G65="Introduced pastures/Intensive - 45%", R65*0.45, G65="STACK method",R65*1))</f>
        <v/>
      </c>
      <c r="T65" s="319" t="str">
        <f t="shared" si="1"/>
        <v/>
      </c>
      <c r="U65" s="97" t="str">
        <f t="shared" si="12"/>
        <v/>
      </c>
      <c r="V65" s="97" t="str">
        <f t="shared" si="13"/>
        <v/>
      </c>
      <c r="W65" s="389" t="str">
        <f t="shared" si="14"/>
        <v/>
      </c>
      <c r="X65" s="388" t="str">
        <f t="shared" ca="1" si="15"/>
        <v/>
      </c>
      <c r="Y65" s="283"/>
      <c r="Z65" s="284"/>
      <c r="AA65" s="92">
        <f>IF(ISBLANK(Y65), 'Enter Head to Work Out AE'!$D63, (Y65*Z65))</f>
        <v>0</v>
      </c>
      <c r="AB65" s="277" t="str">
        <f t="shared" si="16"/>
        <v/>
      </c>
      <c r="AC65" s="278"/>
      <c r="AD65" s="278"/>
      <c r="AE65" s="93" t="str">
        <f t="shared" si="17"/>
        <v/>
      </c>
      <c r="AF65" s="94" t="str">
        <f t="shared" si="18"/>
        <v/>
      </c>
      <c r="AG65" s="95" t="str">
        <f t="shared" si="19"/>
        <v/>
      </c>
      <c r="AH65" s="315" t="str">
        <f t="shared" si="20"/>
        <v/>
      </c>
      <c r="AI65" s="328" t="str">
        <f t="shared" si="21"/>
        <v/>
      </c>
      <c r="AJ65" s="319" t="str">
        <f t="shared" si="22"/>
        <v/>
      </c>
      <c r="AK65" s="97" t="str">
        <f t="shared" si="23"/>
        <v/>
      </c>
      <c r="AL65" s="97" t="str">
        <f t="shared" si="36"/>
        <v/>
      </c>
      <c r="AM65" s="394" t="str">
        <f t="shared" si="24"/>
        <v/>
      </c>
      <c r="AN65" s="388" t="str">
        <f t="shared" ca="1" si="25"/>
        <v/>
      </c>
      <c r="AO65" s="271"/>
      <c r="AP65" s="284"/>
      <c r="AQ65" s="92">
        <f>IF(ISBLANK(AO65), 'Enter Head to Work Out AE'!$D63, (AO65*AP65))</f>
        <v>0</v>
      </c>
      <c r="AR65" s="277" t="str">
        <f t="shared" si="26"/>
        <v/>
      </c>
      <c r="AS65" s="278"/>
      <c r="AT65" s="278"/>
      <c r="AU65" s="93" t="str">
        <f t="shared" si="27"/>
        <v/>
      </c>
      <c r="AV65" s="94" t="str">
        <f t="shared" si="28"/>
        <v/>
      </c>
      <c r="AW65" s="95" t="str">
        <f t="shared" si="29"/>
        <v/>
      </c>
      <c r="AX65" s="315" t="str">
        <f t="shared" si="30"/>
        <v/>
      </c>
      <c r="AY65" s="328" t="str">
        <f t="shared" si="37"/>
        <v/>
      </c>
      <c r="AZ65" s="319" t="str">
        <f t="shared" si="31"/>
        <v/>
      </c>
      <c r="BA65" s="97" t="str">
        <f t="shared" si="32"/>
        <v/>
      </c>
      <c r="BB65" s="97" t="str">
        <f t="shared" si="33"/>
        <v/>
      </c>
      <c r="BC65" s="394" t="str">
        <f t="shared" si="34"/>
        <v/>
      </c>
      <c r="BD65" s="388" t="str">
        <f t="shared" ca="1" si="35"/>
        <v/>
      </c>
      <c r="BE65" s="271"/>
      <c r="BF65" s="289"/>
      <c r="BG65" s="345"/>
      <c r="BH65" s="290"/>
    </row>
    <row r="66" spans="1:60" ht="22.5" customHeight="1">
      <c r="A66" s="120"/>
      <c r="B66" s="221" t="str">
        <f>IF(ISBLANK('Baseline Paddock Data'!B66),"",'Baseline Paddock Data'!B66)</f>
        <v/>
      </c>
      <c r="C66" s="83" t="str">
        <f>IF(ISBLANK('Baseline Paddock Data'!C66),"",'Baseline Paddock Data'!C66)</f>
        <v/>
      </c>
      <c r="D66" s="326">
        <f>IF(ISBLANK(C66),"",(IF(ISBLANK('Baseline Paddock Data'!D66),'Baseline Paddock Data'!F66,'Baseline Paddock Data'!D66/2.471)))</f>
        <v>0</v>
      </c>
      <c r="E66" s="326">
        <f>IF(ISBLANK(C66),"",(IF(ISBLANK('Baseline Paddock Data'!E66),'Baseline Paddock Data'!G66,'Baseline Paddock Data'!E66/2.471)))</f>
        <v>0</v>
      </c>
      <c r="F66" s="230" t="str">
        <f>IF(ISBLANK('Baseline Paddock Data'!H66),"",'Baseline Paddock Data'!H66)</f>
        <v/>
      </c>
      <c r="G66" s="270"/>
      <c r="H66" s="271"/>
      <c r="I66" s="272"/>
      <c r="J66" s="92">
        <f>IF(ISBLANK(H66), 'Enter Head to Work Out AE'!D64, (H66*I66))</f>
        <v>0</v>
      </c>
      <c r="K66" s="277" t="str">
        <f t="shared" si="7"/>
        <v/>
      </c>
      <c r="L66" s="278"/>
      <c r="M66" s="278"/>
      <c r="N66" s="93" t="str">
        <f t="shared" si="8"/>
        <v/>
      </c>
      <c r="O66" s="94" t="str">
        <f t="shared" si="9"/>
        <v/>
      </c>
      <c r="P66" s="95" t="str">
        <f t="shared" si="10"/>
        <v/>
      </c>
      <c r="Q66" s="315" t="str">
        <f t="shared" si="11"/>
        <v/>
      </c>
      <c r="R66" s="317"/>
      <c r="S66" s="330" t="str" cm="1">
        <f t="array" ref="S66">IF(G66=0,"",_xlfn.IFS(G66="No grazing value - 0",R66*0,G66="Low - 10%",R66*0.1,G66="Moderate - 20%",R66*0.2,G66="High - 30%",R66*0.3,G66="Introduced pastures/Intensive - 45%", R66*0.45, G66="STACK method",R66*1))</f>
        <v/>
      </c>
      <c r="T66" s="319" t="str">
        <f t="shared" si="1"/>
        <v/>
      </c>
      <c r="U66" s="97" t="str">
        <f t="shared" si="12"/>
        <v/>
      </c>
      <c r="V66" s="97" t="str">
        <f t="shared" si="13"/>
        <v/>
      </c>
      <c r="W66" s="389" t="str">
        <f t="shared" si="14"/>
        <v/>
      </c>
      <c r="X66" s="388" t="str">
        <f t="shared" ca="1" si="15"/>
        <v/>
      </c>
      <c r="Y66" s="283"/>
      <c r="Z66" s="284"/>
      <c r="AA66" s="92">
        <f>IF(ISBLANK(Y66), 'Enter Head to Work Out AE'!$D64, (Y66*Z66))</f>
        <v>0</v>
      </c>
      <c r="AB66" s="277" t="str">
        <f t="shared" si="16"/>
        <v/>
      </c>
      <c r="AC66" s="278"/>
      <c r="AD66" s="278"/>
      <c r="AE66" s="93" t="str">
        <f t="shared" si="17"/>
        <v/>
      </c>
      <c r="AF66" s="94" t="str">
        <f t="shared" si="18"/>
        <v/>
      </c>
      <c r="AG66" s="95" t="str">
        <f t="shared" si="19"/>
        <v/>
      </c>
      <c r="AH66" s="315" t="str">
        <f t="shared" si="20"/>
        <v/>
      </c>
      <c r="AI66" s="328" t="str">
        <f t="shared" si="21"/>
        <v/>
      </c>
      <c r="AJ66" s="319" t="str">
        <f t="shared" si="22"/>
        <v/>
      </c>
      <c r="AK66" s="97" t="str">
        <f t="shared" si="23"/>
        <v/>
      </c>
      <c r="AL66" s="97" t="str">
        <f t="shared" si="36"/>
        <v/>
      </c>
      <c r="AM66" s="394" t="str">
        <f t="shared" si="24"/>
        <v/>
      </c>
      <c r="AN66" s="388" t="str">
        <f t="shared" ca="1" si="25"/>
        <v/>
      </c>
      <c r="AO66" s="271"/>
      <c r="AP66" s="284"/>
      <c r="AQ66" s="92">
        <f>IF(ISBLANK(AO66), 'Enter Head to Work Out AE'!$D64, (AO66*AP66))</f>
        <v>0</v>
      </c>
      <c r="AR66" s="277" t="str">
        <f t="shared" si="26"/>
        <v/>
      </c>
      <c r="AS66" s="278"/>
      <c r="AT66" s="278"/>
      <c r="AU66" s="93" t="str">
        <f t="shared" si="27"/>
        <v/>
      </c>
      <c r="AV66" s="94" t="str">
        <f t="shared" si="28"/>
        <v/>
      </c>
      <c r="AW66" s="95" t="str">
        <f t="shared" si="29"/>
        <v/>
      </c>
      <c r="AX66" s="315" t="str">
        <f t="shared" si="30"/>
        <v/>
      </c>
      <c r="AY66" s="328" t="str">
        <f t="shared" si="37"/>
        <v/>
      </c>
      <c r="AZ66" s="319" t="str">
        <f t="shared" si="31"/>
        <v/>
      </c>
      <c r="BA66" s="97" t="str">
        <f t="shared" si="32"/>
        <v/>
      </c>
      <c r="BB66" s="97" t="str">
        <f t="shared" si="33"/>
        <v/>
      </c>
      <c r="BC66" s="394" t="str">
        <f t="shared" si="34"/>
        <v/>
      </c>
      <c r="BD66" s="388" t="str">
        <f t="shared" ca="1" si="35"/>
        <v/>
      </c>
      <c r="BE66" s="271"/>
      <c r="BF66" s="289"/>
      <c r="BG66" s="345"/>
      <c r="BH66" s="290"/>
    </row>
    <row r="67" spans="1:60" ht="22.5" customHeight="1">
      <c r="A67" s="120"/>
      <c r="B67" s="221" t="str">
        <f>IF(ISBLANK('Baseline Paddock Data'!B67),"",'Baseline Paddock Data'!B67)</f>
        <v/>
      </c>
      <c r="C67" s="83" t="str">
        <f>IF(ISBLANK('Baseline Paddock Data'!C67),"",'Baseline Paddock Data'!C67)</f>
        <v/>
      </c>
      <c r="D67" s="326">
        <f>IF(ISBLANK(C67),"",(IF(ISBLANK('Baseline Paddock Data'!D67),'Baseline Paddock Data'!F67,'Baseline Paddock Data'!D67/2.471)))</f>
        <v>0</v>
      </c>
      <c r="E67" s="326">
        <f>IF(ISBLANK(C67),"",(IF(ISBLANK('Baseline Paddock Data'!E67),'Baseline Paddock Data'!G67,'Baseline Paddock Data'!E67/2.471)))</f>
        <v>0</v>
      </c>
      <c r="F67" s="230" t="str">
        <f>IF(ISBLANK('Baseline Paddock Data'!H67),"",'Baseline Paddock Data'!H67)</f>
        <v/>
      </c>
      <c r="G67" s="270"/>
      <c r="H67" s="271"/>
      <c r="I67" s="272"/>
      <c r="J67" s="92">
        <f>IF(ISBLANK(H67), 'Enter Head to Work Out AE'!D65, (H67*I67))</f>
        <v>0</v>
      </c>
      <c r="K67" s="277" t="str">
        <f t="shared" si="7"/>
        <v/>
      </c>
      <c r="L67" s="278"/>
      <c r="M67" s="278"/>
      <c r="N67" s="93" t="str">
        <f t="shared" si="8"/>
        <v/>
      </c>
      <c r="O67" s="94" t="str">
        <f t="shared" si="9"/>
        <v/>
      </c>
      <c r="P67" s="95" t="str">
        <f t="shared" si="10"/>
        <v/>
      </c>
      <c r="Q67" s="315" t="str">
        <f t="shared" si="11"/>
        <v/>
      </c>
      <c r="R67" s="317"/>
      <c r="S67" s="330" t="str" cm="1">
        <f t="array" ref="S67">IF(G67=0,"",_xlfn.IFS(G67="No grazing value - 0",R67*0,G67="Low - 10%",R67*0.1,G67="Moderate - 20%",R67*0.2,G67="High - 30%",R67*0.3,G67="Introduced pastures/Intensive - 45%", R67*0.45, G67="STACK method",R67*1))</f>
        <v/>
      </c>
      <c r="T67" s="319" t="str">
        <f t="shared" si="1"/>
        <v/>
      </c>
      <c r="U67" s="97" t="str">
        <f t="shared" si="12"/>
        <v/>
      </c>
      <c r="V67" s="97" t="str">
        <f t="shared" si="13"/>
        <v/>
      </c>
      <c r="W67" s="389" t="str">
        <f t="shared" si="14"/>
        <v/>
      </c>
      <c r="X67" s="388" t="str">
        <f t="shared" ca="1" si="15"/>
        <v/>
      </c>
      <c r="Y67" s="283"/>
      <c r="Z67" s="284"/>
      <c r="AA67" s="92">
        <f>IF(ISBLANK(Y67), 'Enter Head to Work Out AE'!$D65, (Y67*Z67))</f>
        <v>0</v>
      </c>
      <c r="AB67" s="277" t="str">
        <f t="shared" si="16"/>
        <v/>
      </c>
      <c r="AC67" s="278"/>
      <c r="AD67" s="278"/>
      <c r="AE67" s="93" t="str">
        <f t="shared" si="17"/>
        <v/>
      </c>
      <c r="AF67" s="94" t="str">
        <f t="shared" si="18"/>
        <v/>
      </c>
      <c r="AG67" s="95" t="str">
        <f t="shared" si="19"/>
        <v/>
      </c>
      <c r="AH67" s="315" t="str">
        <f t="shared" si="20"/>
        <v/>
      </c>
      <c r="AI67" s="328" t="str">
        <f t="shared" si="21"/>
        <v/>
      </c>
      <c r="AJ67" s="319" t="str">
        <f t="shared" si="22"/>
        <v/>
      </c>
      <c r="AK67" s="97" t="str">
        <f t="shared" si="23"/>
        <v/>
      </c>
      <c r="AL67" s="97" t="str">
        <f t="shared" si="36"/>
        <v/>
      </c>
      <c r="AM67" s="394" t="str">
        <f t="shared" si="24"/>
        <v/>
      </c>
      <c r="AN67" s="388" t="str">
        <f t="shared" ca="1" si="25"/>
        <v/>
      </c>
      <c r="AO67" s="271"/>
      <c r="AP67" s="284"/>
      <c r="AQ67" s="92">
        <f>IF(ISBLANK(AO67), 'Enter Head to Work Out AE'!$D65, (AO67*AP67))</f>
        <v>0</v>
      </c>
      <c r="AR67" s="277" t="str">
        <f t="shared" si="26"/>
        <v/>
      </c>
      <c r="AS67" s="278"/>
      <c r="AT67" s="278"/>
      <c r="AU67" s="93" t="str">
        <f t="shared" si="27"/>
        <v/>
      </c>
      <c r="AV67" s="94" t="str">
        <f t="shared" si="28"/>
        <v/>
      </c>
      <c r="AW67" s="95" t="str">
        <f t="shared" si="29"/>
        <v/>
      </c>
      <c r="AX67" s="315" t="str">
        <f t="shared" si="30"/>
        <v/>
      </c>
      <c r="AY67" s="328" t="str">
        <f t="shared" si="37"/>
        <v/>
      </c>
      <c r="AZ67" s="319" t="str">
        <f t="shared" si="31"/>
        <v/>
      </c>
      <c r="BA67" s="97" t="str">
        <f t="shared" si="32"/>
        <v/>
      </c>
      <c r="BB67" s="97" t="str">
        <f t="shared" si="33"/>
        <v/>
      </c>
      <c r="BC67" s="394" t="str">
        <f t="shared" si="34"/>
        <v/>
      </c>
      <c r="BD67" s="388" t="str">
        <f t="shared" ca="1" si="35"/>
        <v/>
      </c>
      <c r="BE67" s="271"/>
      <c r="BF67" s="289"/>
      <c r="BG67" s="345"/>
      <c r="BH67" s="290"/>
    </row>
    <row r="68" spans="1:60" ht="22.5" customHeight="1">
      <c r="A68" s="120"/>
      <c r="B68" s="221" t="str">
        <f>IF(ISBLANK('Baseline Paddock Data'!B68),"",'Baseline Paddock Data'!B68)</f>
        <v/>
      </c>
      <c r="C68" s="83" t="str">
        <f>IF(ISBLANK('Baseline Paddock Data'!C68),"",'Baseline Paddock Data'!C68)</f>
        <v/>
      </c>
      <c r="D68" s="326">
        <f>IF(ISBLANK(C68),"",(IF(ISBLANK('Baseline Paddock Data'!D68),'Baseline Paddock Data'!F68,'Baseline Paddock Data'!D68/2.471)))</f>
        <v>0</v>
      </c>
      <c r="E68" s="326">
        <f>IF(ISBLANK(C68),"",(IF(ISBLANK('Baseline Paddock Data'!E68),'Baseline Paddock Data'!G68,'Baseline Paddock Data'!E68/2.471)))</f>
        <v>0</v>
      </c>
      <c r="F68" s="230" t="str">
        <f>IF(ISBLANK('Baseline Paddock Data'!H68),"",'Baseline Paddock Data'!H68)</f>
        <v/>
      </c>
      <c r="G68" s="270"/>
      <c r="H68" s="271"/>
      <c r="I68" s="272"/>
      <c r="J68" s="92">
        <f>IF(ISBLANK(H68), 'Enter Head to Work Out AE'!D66, (H68*I68))</f>
        <v>0</v>
      </c>
      <c r="K68" s="277" t="str">
        <f t="shared" si="7"/>
        <v/>
      </c>
      <c r="L68" s="278"/>
      <c r="M68" s="278"/>
      <c r="N68" s="93" t="str">
        <f t="shared" si="8"/>
        <v/>
      </c>
      <c r="O68" s="94" t="str">
        <f t="shared" si="9"/>
        <v/>
      </c>
      <c r="P68" s="95" t="str">
        <f t="shared" si="10"/>
        <v/>
      </c>
      <c r="Q68" s="315" t="str">
        <f t="shared" si="11"/>
        <v/>
      </c>
      <c r="R68" s="317"/>
      <c r="S68" s="330" t="str" cm="1">
        <f t="array" ref="S68">IF(G68=0,"",_xlfn.IFS(G68="No grazing value - 0",R68*0,G68="Low - 10%",R68*0.1,G68="Moderate - 20%",R68*0.2,G68="High - 30%",R68*0.3,G68="Introduced pastures/Intensive - 45%", R68*0.45, G68="STACK method",R68*1))</f>
        <v/>
      </c>
      <c r="T68" s="319" t="str">
        <f t="shared" si="1"/>
        <v/>
      </c>
      <c r="U68" s="97" t="str">
        <f t="shared" si="12"/>
        <v/>
      </c>
      <c r="V68" s="97" t="str">
        <f t="shared" si="13"/>
        <v/>
      </c>
      <c r="W68" s="389" t="str">
        <f t="shared" si="14"/>
        <v/>
      </c>
      <c r="X68" s="388" t="str">
        <f t="shared" ca="1" si="15"/>
        <v/>
      </c>
      <c r="Y68" s="283"/>
      <c r="Z68" s="284"/>
      <c r="AA68" s="92">
        <f>IF(ISBLANK(Y68), 'Enter Head to Work Out AE'!$D66, (Y68*Z68))</f>
        <v>0</v>
      </c>
      <c r="AB68" s="277" t="str">
        <f t="shared" si="16"/>
        <v/>
      </c>
      <c r="AC68" s="278"/>
      <c r="AD68" s="278"/>
      <c r="AE68" s="93" t="str">
        <f t="shared" si="17"/>
        <v/>
      </c>
      <c r="AF68" s="94" t="str">
        <f t="shared" si="18"/>
        <v/>
      </c>
      <c r="AG68" s="95" t="str">
        <f t="shared" si="19"/>
        <v/>
      </c>
      <c r="AH68" s="315" t="str">
        <f t="shared" si="20"/>
        <v/>
      </c>
      <c r="AI68" s="328" t="str">
        <f t="shared" si="21"/>
        <v/>
      </c>
      <c r="AJ68" s="319" t="str">
        <f t="shared" si="22"/>
        <v/>
      </c>
      <c r="AK68" s="97" t="str">
        <f t="shared" si="23"/>
        <v/>
      </c>
      <c r="AL68" s="97" t="str">
        <f t="shared" si="36"/>
        <v/>
      </c>
      <c r="AM68" s="394" t="str">
        <f t="shared" si="24"/>
        <v/>
      </c>
      <c r="AN68" s="388" t="str">
        <f t="shared" ca="1" si="25"/>
        <v/>
      </c>
      <c r="AO68" s="271"/>
      <c r="AP68" s="284"/>
      <c r="AQ68" s="92">
        <f>IF(ISBLANK(AO68), 'Enter Head to Work Out AE'!$D66, (AO68*AP68))</f>
        <v>0</v>
      </c>
      <c r="AR68" s="277" t="str">
        <f t="shared" si="26"/>
        <v/>
      </c>
      <c r="AS68" s="278"/>
      <c r="AT68" s="278"/>
      <c r="AU68" s="93" t="str">
        <f t="shared" si="27"/>
        <v/>
      </c>
      <c r="AV68" s="94" t="str">
        <f t="shared" si="28"/>
        <v/>
      </c>
      <c r="AW68" s="95" t="str">
        <f t="shared" si="29"/>
        <v/>
      </c>
      <c r="AX68" s="315" t="str">
        <f t="shared" si="30"/>
        <v/>
      </c>
      <c r="AY68" s="328" t="str">
        <f t="shared" si="37"/>
        <v/>
      </c>
      <c r="AZ68" s="319" t="str">
        <f t="shared" si="31"/>
        <v/>
      </c>
      <c r="BA68" s="97" t="str">
        <f t="shared" si="32"/>
        <v/>
      </c>
      <c r="BB68" s="97" t="str">
        <f t="shared" si="33"/>
        <v/>
      </c>
      <c r="BC68" s="394" t="str">
        <f t="shared" si="34"/>
        <v/>
      </c>
      <c r="BD68" s="388" t="str">
        <f t="shared" ca="1" si="35"/>
        <v/>
      </c>
      <c r="BE68" s="271"/>
      <c r="BF68" s="289"/>
      <c r="BG68" s="345"/>
      <c r="BH68" s="290"/>
    </row>
    <row r="69" spans="1:60" ht="22.5" customHeight="1">
      <c r="A69" s="120"/>
      <c r="B69" s="221" t="str">
        <f>IF(ISBLANK('Baseline Paddock Data'!B69),"",'Baseline Paddock Data'!B69)</f>
        <v/>
      </c>
      <c r="C69" s="83" t="str">
        <f>IF(ISBLANK('Baseline Paddock Data'!C69),"",'Baseline Paddock Data'!C69)</f>
        <v/>
      </c>
      <c r="D69" s="326">
        <f>IF(ISBLANK(C69),"",(IF(ISBLANK('Baseline Paddock Data'!D69),'Baseline Paddock Data'!F69,'Baseline Paddock Data'!D69/2.471)))</f>
        <v>0</v>
      </c>
      <c r="E69" s="326">
        <f>IF(ISBLANK(C69),"",(IF(ISBLANK('Baseline Paddock Data'!E69),'Baseline Paddock Data'!G69,'Baseline Paddock Data'!E69/2.471)))</f>
        <v>0</v>
      </c>
      <c r="F69" s="230" t="str">
        <f>IF(ISBLANK('Baseline Paddock Data'!H69),"",'Baseline Paddock Data'!H69)</f>
        <v/>
      </c>
      <c r="G69" s="270"/>
      <c r="H69" s="271"/>
      <c r="I69" s="272"/>
      <c r="J69" s="92">
        <f>IF(ISBLANK(H69), 'Enter Head to Work Out AE'!D67, (H69*I69))</f>
        <v>0</v>
      </c>
      <c r="K69" s="277" t="str">
        <f t="shared" si="7"/>
        <v/>
      </c>
      <c r="L69" s="278"/>
      <c r="M69" s="278"/>
      <c r="N69" s="93" t="str">
        <f t="shared" si="8"/>
        <v/>
      </c>
      <c r="O69" s="94" t="str">
        <f t="shared" si="9"/>
        <v/>
      </c>
      <c r="P69" s="95" t="str">
        <f t="shared" si="10"/>
        <v/>
      </c>
      <c r="Q69" s="315" t="str">
        <f t="shared" si="11"/>
        <v/>
      </c>
      <c r="R69" s="317"/>
      <c r="S69" s="330" t="str" cm="1">
        <f t="array" ref="S69">IF(G69=0,"",_xlfn.IFS(G69="No grazing value - 0",R69*0,G69="Low - 10%",R69*0.1,G69="Moderate - 20%",R69*0.2,G69="High - 30%",R69*0.3,G69="Introduced pastures/Intensive - 45%", R69*0.45, G69="STACK method",R69*1))</f>
        <v/>
      </c>
      <c r="T69" s="319" t="str">
        <f t="shared" si="1"/>
        <v/>
      </c>
      <c r="U69" s="97" t="str">
        <f t="shared" si="12"/>
        <v/>
      </c>
      <c r="V69" s="97" t="str">
        <f t="shared" si="13"/>
        <v/>
      </c>
      <c r="W69" s="389" t="str">
        <f t="shared" si="14"/>
        <v/>
      </c>
      <c r="X69" s="388" t="str">
        <f t="shared" ca="1" si="15"/>
        <v/>
      </c>
      <c r="Y69" s="283"/>
      <c r="Z69" s="284"/>
      <c r="AA69" s="92">
        <f>IF(ISBLANK(Y69), 'Enter Head to Work Out AE'!$D67, (Y69*Z69))</f>
        <v>0</v>
      </c>
      <c r="AB69" s="277" t="str">
        <f t="shared" si="16"/>
        <v/>
      </c>
      <c r="AC69" s="278"/>
      <c r="AD69" s="278"/>
      <c r="AE69" s="93" t="str">
        <f t="shared" si="17"/>
        <v/>
      </c>
      <c r="AF69" s="94" t="str">
        <f t="shared" si="18"/>
        <v/>
      </c>
      <c r="AG69" s="95" t="str">
        <f t="shared" si="19"/>
        <v/>
      </c>
      <c r="AH69" s="315" t="str">
        <f t="shared" si="20"/>
        <v/>
      </c>
      <c r="AI69" s="328" t="str">
        <f t="shared" si="21"/>
        <v/>
      </c>
      <c r="AJ69" s="319" t="str">
        <f t="shared" si="22"/>
        <v/>
      </c>
      <c r="AK69" s="97" t="str">
        <f t="shared" si="23"/>
        <v/>
      </c>
      <c r="AL69" s="97" t="str">
        <f t="shared" si="36"/>
        <v/>
      </c>
      <c r="AM69" s="394" t="str">
        <f t="shared" si="24"/>
        <v/>
      </c>
      <c r="AN69" s="388" t="str">
        <f t="shared" ca="1" si="25"/>
        <v/>
      </c>
      <c r="AO69" s="271"/>
      <c r="AP69" s="284"/>
      <c r="AQ69" s="92">
        <f>IF(ISBLANK(AO69), 'Enter Head to Work Out AE'!$D67, (AO69*AP69))</f>
        <v>0</v>
      </c>
      <c r="AR69" s="277" t="str">
        <f t="shared" si="26"/>
        <v/>
      </c>
      <c r="AS69" s="278"/>
      <c r="AT69" s="278"/>
      <c r="AU69" s="93" t="str">
        <f t="shared" si="27"/>
        <v/>
      </c>
      <c r="AV69" s="94" t="str">
        <f t="shared" si="28"/>
        <v/>
      </c>
      <c r="AW69" s="95" t="str">
        <f t="shared" si="29"/>
        <v/>
      </c>
      <c r="AX69" s="315" t="str">
        <f t="shared" si="30"/>
        <v/>
      </c>
      <c r="AY69" s="328" t="str">
        <f t="shared" si="37"/>
        <v/>
      </c>
      <c r="AZ69" s="319" t="str">
        <f t="shared" si="31"/>
        <v/>
      </c>
      <c r="BA69" s="97" t="str">
        <f t="shared" si="32"/>
        <v/>
      </c>
      <c r="BB69" s="97" t="str">
        <f t="shared" si="33"/>
        <v/>
      </c>
      <c r="BC69" s="394" t="str">
        <f t="shared" si="34"/>
        <v/>
      </c>
      <c r="BD69" s="388" t="str">
        <f t="shared" ca="1" si="35"/>
        <v/>
      </c>
      <c r="BE69" s="271"/>
      <c r="BF69" s="289"/>
      <c r="BG69" s="345"/>
      <c r="BH69" s="290"/>
    </row>
    <row r="70" spans="1:60" ht="22.5" customHeight="1">
      <c r="A70" s="120"/>
      <c r="B70" s="221" t="str">
        <f>IF(ISBLANK('Baseline Paddock Data'!B70),"",'Baseline Paddock Data'!B70)</f>
        <v/>
      </c>
      <c r="C70" s="83" t="str">
        <f>IF(ISBLANK('Baseline Paddock Data'!C70),"",'Baseline Paddock Data'!C70)</f>
        <v/>
      </c>
      <c r="D70" s="326">
        <f>IF(ISBLANK(C70),"",(IF(ISBLANK('Baseline Paddock Data'!D70),'Baseline Paddock Data'!F70,'Baseline Paddock Data'!D70/2.471)))</f>
        <v>0</v>
      </c>
      <c r="E70" s="326">
        <f>IF(ISBLANK(C70),"",(IF(ISBLANK('Baseline Paddock Data'!E70),'Baseline Paddock Data'!G70,'Baseline Paddock Data'!E70/2.471)))</f>
        <v>0</v>
      </c>
      <c r="F70" s="230" t="str">
        <f>IF(ISBLANK('Baseline Paddock Data'!H70),"",'Baseline Paddock Data'!H70)</f>
        <v/>
      </c>
      <c r="G70" s="270"/>
      <c r="H70" s="271"/>
      <c r="I70" s="272"/>
      <c r="J70" s="92">
        <f>IF(ISBLANK(H70), 'Enter Head to Work Out AE'!D68, (H70*I70))</f>
        <v>0</v>
      </c>
      <c r="K70" s="277" t="str">
        <f t="shared" si="7"/>
        <v/>
      </c>
      <c r="L70" s="278"/>
      <c r="M70" s="278"/>
      <c r="N70" s="93" t="str">
        <f t="shared" si="8"/>
        <v/>
      </c>
      <c r="O70" s="94" t="str">
        <f t="shared" si="9"/>
        <v/>
      </c>
      <c r="P70" s="95" t="str">
        <f t="shared" si="10"/>
        <v/>
      </c>
      <c r="Q70" s="315" t="str">
        <f t="shared" si="11"/>
        <v/>
      </c>
      <c r="R70" s="317"/>
      <c r="S70" s="330" t="str" cm="1">
        <f t="array" ref="S70">IF(G70=0,"",_xlfn.IFS(G70="No grazing value - 0",R70*0,G70="Low - 10%",R70*0.1,G70="Moderate - 20%",R70*0.2,G70="High - 30%",R70*0.3,G70="Introduced pastures/Intensive - 45%", R70*0.45, G70="STACK method",R70*1))</f>
        <v/>
      </c>
      <c r="T70" s="319" t="str">
        <f t="shared" si="1"/>
        <v/>
      </c>
      <c r="U70" s="97" t="str">
        <f t="shared" si="12"/>
        <v/>
      </c>
      <c r="V70" s="97" t="str">
        <f t="shared" si="13"/>
        <v/>
      </c>
      <c r="W70" s="389" t="str">
        <f t="shared" si="14"/>
        <v/>
      </c>
      <c r="X70" s="388" t="str">
        <f t="shared" ca="1" si="15"/>
        <v/>
      </c>
      <c r="Y70" s="283"/>
      <c r="Z70" s="284"/>
      <c r="AA70" s="92">
        <f>IF(ISBLANK(Y70), 'Enter Head to Work Out AE'!$D68, (Y70*Z70))</f>
        <v>0</v>
      </c>
      <c r="AB70" s="277" t="str">
        <f t="shared" si="16"/>
        <v/>
      </c>
      <c r="AC70" s="278"/>
      <c r="AD70" s="278"/>
      <c r="AE70" s="93" t="str">
        <f t="shared" si="17"/>
        <v/>
      </c>
      <c r="AF70" s="94" t="str">
        <f t="shared" si="18"/>
        <v/>
      </c>
      <c r="AG70" s="95" t="str">
        <f t="shared" si="19"/>
        <v/>
      </c>
      <c r="AH70" s="315" t="str">
        <f t="shared" si="20"/>
        <v/>
      </c>
      <c r="AI70" s="328" t="str">
        <f t="shared" si="21"/>
        <v/>
      </c>
      <c r="AJ70" s="319" t="str">
        <f t="shared" si="22"/>
        <v/>
      </c>
      <c r="AK70" s="97" t="str">
        <f t="shared" si="23"/>
        <v/>
      </c>
      <c r="AL70" s="97" t="str">
        <f t="shared" si="36"/>
        <v/>
      </c>
      <c r="AM70" s="394" t="str">
        <f t="shared" si="24"/>
        <v/>
      </c>
      <c r="AN70" s="388" t="str">
        <f t="shared" ca="1" si="25"/>
        <v/>
      </c>
      <c r="AO70" s="271"/>
      <c r="AP70" s="284"/>
      <c r="AQ70" s="92">
        <f>IF(ISBLANK(AO70), 'Enter Head to Work Out AE'!$D68, (AO70*AP70))</f>
        <v>0</v>
      </c>
      <c r="AR70" s="277" t="str">
        <f t="shared" si="26"/>
        <v/>
      </c>
      <c r="AS70" s="278"/>
      <c r="AT70" s="278"/>
      <c r="AU70" s="93" t="str">
        <f t="shared" si="27"/>
        <v/>
      </c>
      <c r="AV70" s="94" t="str">
        <f t="shared" si="28"/>
        <v/>
      </c>
      <c r="AW70" s="95" t="str">
        <f t="shared" si="29"/>
        <v/>
      </c>
      <c r="AX70" s="315" t="str">
        <f t="shared" si="30"/>
        <v/>
      </c>
      <c r="AY70" s="328" t="str">
        <f t="shared" si="37"/>
        <v/>
      </c>
      <c r="AZ70" s="319" t="str">
        <f t="shared" si="31"/>
        <v/>
      </c>
      <c r="BA70" s="97" t="str">
        <f t="shared" si="32"/>
        <v/>
      </c>
      <c r="BB70" s="97" t="str">
        <f t="shared" si="33"/>
        <v/>
      </c>
      <c r="BC70" s="394" t="str">
        <f t="shared" si="34"/>
        <v/>
      </c>
      <c r="BD70" s="388" t="str">
        <f t="shared" ca="1" si="35"/>
        <v/>
      </c>
      <c r="BE70" s="271"/>
      <c r="BF70" s="289"/>
      <c r="BG70" s="345"/>
      <c r="BH70" s="290"/>
    </row>
    <row r="71" spans="1:60" ht="22.5" customHeight="1">
      <c r="A71" s="120"/>
      <c r="B71" s="221" t="str">
        <f>IF(ISBLANK('Baseline Paddock Data'!B71),"",'Baseline Paddock Data'!B71)</f>
        <v/>
      </c>
      <c r="C71" s="83" t="str">
        <f>IF(ISBLANK('Baseline Paddock Data'!C71),"",'Baseline Paddock Data'!C71)</f>
        <v/>
      </c>
      <c r="D71" s="326">
        <f>IF(ISBLANK(C71),"",(IF(ISBLANK('Baseline Paddock Data'!D71),'Baseline Paddock Data'!F71,'Baseline Paddock Data'!D71/2.471)))</f>
        <v>0</v>
      </c>
      <c r="E71" s="326">
        <f>IF(ISBLANK(C71),"",(IF(ISBLANK('Baseline Paddock Data'!E71),'Baseline Paddock Data'!G71,'Baseline Paddock Data'!E71/2.471)))</f>
        <v>0</v>
      </c>
      <c r="F71" s="230" t="str">
        <f>IF(ISBLANK('Baseline Paddock Data'!H71),"",'Baseline Paddock Data'!H71)</f>
        <v/>
      </c>
      <c r="G71" s="270"/>
      <c r="H71" s="271"/>
      <c r="I71" s="272"/>
      <c r="J71" s="92">
        <f>IF(ISBLANK(H71), 'Enter Head to Work Out AE'!D69, (H71*I71))</f>
        <v>0</v>
      </c>
      <c r="K71" s="277" t="str">
        <f t="shared" si="7"/>
        <v/>
      </c>
      <c r="L71" s="278"/>
      <c r="M71" s="278"/>
      <c r="N71" s="93" t="str">
        <f t="shared" si="8"/>
        <v/>
      </c>
      <c r="O71" s="94" t="str">
        <f t="shared" si="9"/>
        <v/>
      </c>
      <c r="P71" s="95" t="str">
        <f t="shared" si="10"/>
        <v/>
      </c>
      <c r="Q71" s="315" t="str">
        <f t="shared" si="11"/>
        <v/>
      </c>
      <c r="R71" s="317"/>
      <c r="S71" s="330" t="str" cm="1">
        <f t="array" ref="S71">IF(G71=0,"",_xlfn.IFS(G71="No grazing value - 0",R71*0,G71="Low - 10%",R71*0.1,G71="Moderate - 20%",R71*0.2,G71="High - 30%",R71*0.3,G71="Introduced pastures/Intensive - 45%", R71*0.45, G71="STACK method",R71*1))</f>
        <v/>
      </c>
      <c r="T71" s="319" t="str">
        <f t="shared" si="1"/>
        <v/>
      </c>
      <c r="U71" s="97" t="str">
        <f t="shared" si="12"/>
        <v/>
      </c>
      <c r="V71" s="97" t="str">
        <f t="shared" si="13"/>
        <v/>
      </c>
      <c r="W71" s="389" t="str">
        <f t="shared" si="14"/>
        <v/>
      </c>
      <c r="X71" s="388" t="str">
        <f t="shared" ca="1" si="15"/>
        <v/>
      </c>
      <c r="Y71" s="283"/>
      <c r="Z71" s="284"/>
      <c r="AA71" s="92">
        <f>IF(ISBLANK(Y71), 'Enter Head to Work Out AE'!$D69, (Y71*Z71))</f>
        <v>0</v>
      </c>
      <c r="AB71" s="277" t="str">
        <f t="shared" si="16"/>
        <v/>
      </c>
      <c r="AC71" s="278"/>
      <c r="AD71" s="278"/>
      <c r="AE71" s="93" t="str">
        <f t="shared" si="17"/>
        <v/>
      </c>
      <c r="AF71" s="94" t="str">
        <f t="shared" si="18"/>
        <v/>
      </c>
      <c r="AG71" s="95" t="str">
        <f t="shared" si="19"/>
        <v/>
      </c>
      <c r="AH71" s="315" t="str">
        <f t="shared" si="20"/>
        <v/>
      </c>
      <c r="AI71" s="328" t="str">
        <f t="shared" si="21"/>
        <v/>
      </c>
      <c r="AJ71" s="319" t="str">
        <f t="shared" si="22"/>
        <v/>
      </c>
      <c r="AK71" s="97" t="str">
        <f t="shared" si="23"/>
        <v/>
      </c>
      <c r="AL71" s="97" t="str">
        <f t="shared" si="36"/>
        <v/>
      </c>
      <c r="AM71" s="394" t="str">
        <f t="shared" si="24"/>
        <v/>
      </c>
      <c r="AN71" s="388" t="str">
        <f t="shared" ca="1" si="25"/>
        <v/>
      </c>
      <c r="AO71" s="271"/>
      <c r="AP71" s="284"/>
      <c r="AQ71" s="92">
        <f>IF(ISBLANK(AO71), 'Enter Head to Work Out AE'!$D69, (AO71*AP71))</f>
        <v>0</v>
      </c>
      <c r="AR71" s="277" t="str">
        <f t="shared" si="26"/>
        <v/>
      </c>
      <c r="AS71" s="278"/>
      <c r="AT71" s="278"/>
      <c r="AU71" s="93" t="str">
        <f t="shared" si="27"/>
        <v/>
      </c>
      <c r="AV71" s="94" t="str">
        <f t="shared" si="28"/>
        <v/>
      </c>
      <c r="AW71" s="95" t="str">
        <f t="shared" si="29"/>
        <v/>
      </c>
      <c r="AX71" s="315" t="str">
        <f t="shared" si="30"/>
        <v/>
      </c>
      <c r="AY71" s="328" t="str">
        <f t="shared" si="37"/>
        <v/>
      </c>
      <c r="AZ71" s="319" t="str">
        <f t="shared" si="31"/>
        <v/>
      </c>
      <c r="BA71" s="97" t="str">
        <f t="shared" si="32"/>
        <v/>
      </c>
      <c r="BB71" s="97" t="str">
        <f t="shared" si="33"/>
        <v/>
      </c>
      <c r="BC71" s="394" t="str">
        <f t="shared" si="34"/>
        <v/>
      </c>
      <c r="BD71" s="388" t="str">
        <f t="shared" ca="1" si="35"/>
        <v/>
      </c>
      <c r="BE71" s="271"/>
      <c r="BF71" s="289"/>
      <c r="BG71" s="345"/>
      <c r="BH71" s="290"/>
    </row>
    <row r="72" spans="1:60" ht="22.5" customHeight="1">
      <c r="A72" s="120"/>
      <c r="B72" s="221" t="str">
        <f>IF(ISBLANK('Baseline Paddock Data'!B72),"",'Baseline Paddock Data'!B72)</f>
        <v/>
      </c>
      <c r="C72" s="83" t="str">
        <f>IF(ISBLANK('Baseline Paddock Data'!C72),"",'Baseline Paddock Data'!C72)</f>
        <v/>
      </c>
      <c r="D72" s="326">
        <f>IF(ISBLANK(C72),"",(IF(ISBLANK('Baseline Paddock Data'!D72),'Baseline Paddock Data'!F72,'Baseline Paddock Data'!D72/2.471)))</f>
        <v>0</v>
      </c>
      <c r="E72" s="326">
        <f>IF(ISBLANK(C72),"",(IF(ISBLANK('Baseline Paddock Data'!E72),'Baseline Paddock Data'!G72,'Baseline Paddock Data'!E72/2.471)))</f>
        <v>0</v>
      </c>
      <c r="F72" s="230" t="str">
        <f>IF(ISBLANK('Baseline Paddock Data'!H72),"",'Baseline Paddock Data'!H72)</f>
        <v/>
      </c>
      <c r="G72" s="270"/>
      <c r="H72" s="271"/>
      <c r="I72" s="272"/>
      <c r="J72" s="92">
        <f>IF(ISBLANK(H72), 'Enter Head to Work Out AE'!D70, (H72*I72))</f>
        <v>0</v>
      </c>
      <c r="K72" s="277" t="str">
        <f t="shared" si="7"/>
        <v/>
      </c>
      <c r="L72" s="278"/>
      <c r="M72" s="278"/>
      <c r="N72" s="93" t="str">
        <f t="shared" si="8"/>
        <v/>
      </c>
      <c r="O72" s="94" t="str">
        <f t="shared" si="9"/>
        <v/>
      </c>
      <c r="P72" s="95" t="str">
        <f t="shared" si="10"/>
        <v/>
      </c>
      <c r="Q72" s="315" t="str">
        <f t="shared" si="11"/>
        <v/>
      </c>
      <c r="R72" s="317"/>
      <c r="S72" s="330" t="str" cm="1">
        <f t="array" ref="S72">IF(G72=0,"",_xlfn.IFS(G72="No grazing value - 0",R72*0,G72="Low - 10%",R72*0.1,G72="Moderate - 20%",R72*0.2,G72="High - 30%",R72*0.3,G72="Introduced pastures/Intensive - 45%", R72*0.45, G72="STACK method",R72*1))</f>
        <v/>
      </c>
      <c r="T72" s="319" t="str">
        <f t="shared" si="1"/>
        <v/>
      </c>
      <c r="U72" s="97" t="str">
        <f t="shared" si="12"/>
        <v/>
      </c>
      <c r="V72" s="97" t="str">
        <f t="shared" si="13"/>
        <v/>
      </c>
      <c r="W72" s="389" t="str">
        <f t="shared" si="14"/>
        <v/>
      </c>
      <c r="X72" s="388" t="str">
        <f t="shared" ca="1" si="15"/>
        <v/>
      </c>
      <c r="Y72" s="283"/>
      <c r="Z72" s="284"/>
      <c r="AA72" s="92">
        <f>IF(ISBLANK(Y72), 'Enter Head to Work Out AE'!$D70, (Y72*Z72))</f>
        <v>0</v>
      </c>
      <c r="AB72" s="277" t="str">
        <f t="shared" si="16"/>
        <v/>
      </c>
      <c r="AC72" s="278"/>
      <c r="AD72" s="278"/>
      <c r="AE72" s="93" t="str">
        <f t="shared" si="17"/>
        <v/>
      </c>
      <c r="AF72" s="94" t="str">
        <f t="shared" si="18"/>
        <v/>
      </c>
      <c r="AG72" s="95" t="str">
        <f t="shared" si="19"/>
        <v/>
      </c>
      <c r="AH72" s="315" t="str">
        <f t="shared" si="20"/>
        <v/>
      </c>
      <c r="AI72" s="328" t="str">
        <f t="shared" si="21"/>
        <v/>
      </c>
      <c r="AJ72" s="319" t="str">
        <f t="shared" si="22"/>
        <v/>
      </c>
      <c r="AK72" s="97" t="str">
        <f t="shared" si="23"/>
        <v/>
      </c>
      <c r="AL72" s="97" t="str">
        <f t="shared" si="36"/>
        <v/>
      </c>
      <c r="AM72" s="394" t="str">
        <f t="shared" si="24"/>
        <v/>
      </c>
      <c r="AN72" s="388" t="str">
        <f t="shared" ca="1" si="25"/>
        <v/>
      </c>
      <c r="AO72" s="271"/>
      <c r="AP72" s="284"/>
      <c r="AQ72" s="92">
        <f>IF(ISBLANK(AO72), 'Enter Head to Work Out AE'!$D70, (AO72*AP72))</f>
        <v>0</v>
      </c>
      <c r="AR72" s="277" t="str">
        <f t="shared" si="26"/>
        <v/>
      </c>
      <c r="AS72" s="278"/>
      <c r="AT72" s="278"/>
      <c r="AU72" s="93" t="str">
        <f t="shared" si="27"/>
        <v/>
      </c>
      <c r="AV72" s="94" t="str">
        <f t="shared" si="28"/>
        <v/>
      </c>
      <c r="AW72" s="95" t="str">
        <f t="shared" si="29"/>
        <v/>
      </c>
      <c r="AX72" s="315" t="str">
        <f t="shared" si="30"/>
        <v/>
      </c>
      <c r="AY72" s="328" t="str">
        <f t="shared" si="37"/>
        <v/>
      </c>
      <c r="AZ72" s="319" t="str">
        <f t="shared" si="31"/>
        <v/>
      </c>
      <c r="BA72" s="97" t="str">
        <f t="shared" si="32"/>
        <v/>
      </c>
      <c r="BB72" s="97" t="str">
        <f t="shared" si="33"/>
        <v/>
      </c>
      <c r="BC72" s="394" t="str">
        <f t="shared" si="34"/>
        <v/>
      </c>
      <c r="BD72" s="388" t="str">
        <f t="shared" ca="1" si="35"/>
        <v/>
      </c>
      <c r="BE72" s="271"/>
      <c r="BF72" s="289"/>
      <c r="BG72" s="345"/>
      <c r="BH72" s="290"/>
    </row>
    <row r="73" spans="1:60" ht="22.5" customHeight="1">
      <c r="A73" s="120"/>
      <c r="B73" s="221" t="str">
        <f>IF(ISBLANK('Baseline Paddock Data'!B73),"",'Baseline Paddock Data'!B73)</f>
        <v/>
      </c>
      <c r="C73" s="83" t="str">
        <f>IF(ISBLANK('Baseline Paddock Data'!C73),"",'Baseline Paddock Data'!C73)</f>
        <v/>
      </c>
      <c r="D73" s="326">
        <f>IF(ISBLANK(C73),"",(IF(ISBLANK('Baseline Paddock Data'!D73),'Baseline Paddock Data'!F73,'Baseline Paddock Data'!D73/2.471)))</f>
        <v>0</v>
      </c>
      <c r="E73" s="326">
        <f>IF(ISBLANK(C73),"",(IF(ISBLANK('Baseline Paddock Data'!E73),'Baseline Paddock Data'!G73,'Baseline Paddock Data'!E73/2.471)))</f>
        <v>0</v>
      </c>
      <c r="F73" s="230" t="str">
        <f>IF(ISBLANK('Baseline Paddock Data'!H73),"",'Baseline Paddock Data'!H73)</f>
        <v/>
      </c>
      <c r="G73" s="270"/>
      <c r="H73" s="271"/>
      <c r="I73" s="272"/>
      <c r="J73" s="92">
        <f>IF(ISBLANK(H73), 'Enter Head to Work Out AE'!D71, (H73*I73))</f>
        <v>0</v>
      </c>
      <c r="K73" s="277" t="str">
        <f t="shared" si="7"/>
        <v/>
      </c>
      <c r="L73" s="278"/>
      <c r="M73" s="278"/>
      <c r="N73" s="93" t="str">
        <f t="shared" si="8"/>
        <v/>
      </c>
      <c r="O73" s="94" t="str">
        <f t="shared" si="9"/>
        <v/>
      </c>
      <c r="P73" s="95" t="str">
        <f t="shared" si="10"/>
        <v/>
      </c>
      <c r="Q73" s="315" t="str">
        <f t="shared" si="11"/>
        <v/>
      </c>
      <c r="R73" s="317"/>
      <c r="S73" s="330" t="str" cm="1">
        <f t="array" ref="S73">IF(G73=0,"",_xlfn.IFS(G73="No grazing value - 0",R73*0,G73="Low - 10%",R73*0.1,G73="Moderate - 20%",R73*0.2,G73="High - 30%",R73*0.3,G73="Introduced pastures/Intensive - 45%", R73*0.45, G73="STACK method",R73*1))</f>
        <v/>
      </c>
      <c r="T73" s="319" t="str">
        <f t="shared" si="1"/>
        <v/>
      </c>
      <c r="U73" s="97" t="str">
        <f t="shared" si="12"/>
        <v/>
      </c>
      <c r="V73" s="97" t="str">
        <f t="shared" si="13"/>
        <v/>
      </c>
      <c r="W73" s="389" t="str">
        <f t="shared" si="14"/>
        <v/>
      </c>
      <c r="X73" s="388" t="str">
        <f t="shared" ca="1" si="15"/>
        <v/>
      </c>
      <c r="Y73" s="283"/>
      <c r="Z73" s="284"/>
      <c r="AA73" s="92">
        <f>IF(ISBLANK(Y73), 'Enter Head to Work Out AE'!$D71, (Y73*Z73))</f>
        <v>0</v>
      </c>
      <c r="AB73" s="277" t="str">
        <f t="shared" si="16"/>
        <v/>
      </c>
      <c r="AC73" s="278"/>
      <c r="AD73" s="278"/>
      <c r="AE73" s="93" t="str">
        <f t="shared" si="17"/>
        <v/>
      </c>
      <c r="AF73" s="94" t="str">
        <f t="shared" si="18"/>
        <v/>
      </c>
      <c r="AG73" s="95" t="str">
        <f t="shared" si="19"/>
        <v/>
      </c>
      <c r="AH73" s="315" t="str">
        <f t="shared" si="20"/>
        <v/>
      </c>
      <c r="AI73" s="328" t="str">
        <f t="shared" si="21"/>
        <v/>
      </c>
      <c r="AJ73" s="319" t="str">
        <f t="shared" si="22"/>
        <v/>
      </c>
      <c r="AK73" s="97" t="str">
        <f t="shared" si="23"/>
        <v/>
      </c>
      <c r="AL73" s="97" t="str">
        <f t="shared" si="36"/>
        <v/>
      </c>
      <c r="AM73" s="394" t="str">
        <f t="shared" si="24"/>
        <v/>
      </c>
      <c r="AN73" s="388" t="str">
        <f t="shared" ca="1" si="25"/>
        <v/>
      </c>
      <c r="AO73" s="271"/>
      <c r="AP73" s="284"/>
      <c r="AQ73" s="92">
        <f>IF(ISBLANK(AO73), 'Enter Head to Work Out AE'!$D71, (AO73*AP73))</f>
        <v>0</v>
      </c>
      <c r="AR73" s="277" t="str">
        <f t="shared" si="26"/>
        <v/>
      </c>
      <c r="AS73" s="278"/>
      <c r="AT73" s="278"/>
      <c r="AU73" s="93" t="str">
        <f t="shared" si="27"/>
        <v/>
      </c>
      <c r="AV73" s="94" t="str">
        <f t="shared" si="28"/>
        <v/>
      </c>
      <c r="AW73" s="95" t="str">
        <f t="shared" si="29"/>
        <v/>
      </c>
      <c r="AX73" s="315" t="str">
        <f t="shared" si="30"/>
        <v/>
      </c>
      <c r="AY73" s="328" t="str">
        <f t="shared" si="37"/>
        <v/>
      </c>
      <c r="AZ73" s="319" t="str">
        <f t="shared" si="31"/>
        <v/>
      </c>
      <c r="BA73" s="97" t="str">
        <f t="shared" si="32"/>
        <v/>
      </c>
      <c r="BB73" s="97" t="str">
        <f t="shared" si="33"/>
        <v/>
      </c>
      <c r="BC73" s="394" t="str">
        <f t="shared" si="34"/>
        <v/>
      </c>
      <c r="BD73" s="388" t="str">
        <f t="shared" ca="1" si="35"/>
        <v/>
      </c>
      <c r="BE73" s="271"/>
      <c r="BF73" s="289"/>
      <c r="BG73" s="345"/>
      <c r="BH73" s="290"/>
    </row>
    <row r="74" spans="1:60" ht="22.5" customHeight="1">
      <c r="A74" s="120"/>
      <c r="B74" s="221" t="str">
        <f>IF(ISBLANK('Baseline Paddock Data'!B74),"",'Baseline Paddock Data'!B74)</f>
        <v/>
      </c>
      <c r="C74" s="83" t="str">
        <f>IF(ISBLANK('Baseline Paddock Data'!C74),"",'Baseline Paddock Data'!C74)</f>
        <v/>
      </c>
      <c r="D74" s="326">
        <f>IF(ISBLANK(C74),"",(IF(ISBLANK('Baseline Paddock Data'!D74),'Baseline Paddock Data'!F74,'Baseline Paddock Data'!D74/2.471)))</f>
        <v>0</v>
      </c>
      <c r="E74" s="326">
        <f>IF(ISBLANK(C74),"",(IF(ISBLANK('Baseline Paddock Data'!E74),'Baseline Paddock Data'!G74,'Baseline Paddock Data'!E74/2.471)))</f>
        <v>0</v>
      </c>
      <c r="F74" s="230" t="str">
        <f>IF(ISBLANK('Baseline Paddock Data'!H74),"",'Baseline Paddock Data'!H74)</f>
        <v/>
      </c>
      <c r="G74" s="270"/>
      <c r="H74" s="271"/>
      <c r="I74" s="272"/>
      <c r="J74" s="92">
        <f>IF(ISBLANK(H74), 'Enter Head to Work Out AE'!D72, (H74*I74))</f>
        <v>0</v>
      </c>
      <c r="K74" s="277" t="str">
        <f t="shared" si="7"/>
        <v/>
      </c>
      <c r="L74" s="278"/>
      <c r="M74" s="278"/>
      <c r="N74" s="93" t="str">
        <f t="shared" si="8"/>
        <v/>
      </c>
      <c r="O74" s="94" t="str">
        <f t="shared" si="9"/>
        <v/>
      </c>
      <c r="P74" s="95" t="str">
        <f t="shared" si="10"/>
        <v/>
      </c>
      <c r="Q74" s="315" t="str">
        <f t="shared" si="11"/>
        <v/>
      </c>
      <c r="R74" s="317"/>
      <c r="S74" s="330" t="str" cm="1">
        <f t="array" ref="S74">IF(G74=0,"",_xlfn.IFS(G74="No grazing value - 0",R74*0,G74="Low - 10%",R74*0.1,G74="Moderate - 20%",R74*0.2,G74="High - 30%",R74*0.3,G74="Introduced pastures/Intensive - 45%", R74*0.45, G74="STACK method",R74*1))</f>
        <v/>
      </c>
      <c r="T74" s="319" t="str">
        <f t="shared" si="1"/>
        <v/>
      </c>
      <c r="U74" s="97" t="str">
        <f t="shared" si="12"/>
        <v/>
      </c>
      <c r="V74" s="97" t="str">
        <f t="shared" si="13"/>
        <v/>
      </c>
      <c r="W74" s="389" t="str">
        <f t="shared" si="14"/>
        <v/>
      </c>
      <c r="X74" s="388" t="str">
        <f t="shared" ca="1" si="15"/>
        <v/>
      </c>
      <c r="Y74" s="283"/>
      <c r="Z74" s="284"/>
      <c r="AA74" s="92">
        <f>IF(ISBLANK(Y74), 'Enter Head to Work Out AE'!$D72, (Y74*Z74))</f>
        <v>0</v>
      </c>
      <c r="AB74" s="277" t="str">
        <f t="shared" si="16"/>
        <v/>
      </c>
      <c r="AC74" s="278"/>
      <c r="AD74" s="278"/>
      <c r="AE74" s="93" t="str">
        <f t="shared" si="17"/>
        <v/>
      </c>
      <c r="AF74" s="94" t="str">
        <f t="shared" si="18"/>
        <v/>
      </c>
      <c r="AG74" s="95" t="str">
        <f t="shared" si="19"/>
        <v/>
      </c>
      <c r="AH74" s="315" t="str">
        <f t="shared" si="20"/>
        <v/>
      </c>
      <c r="AI74" s="328" t="str">
        <f t="shared" si="21"/>
        <v/>
      </c>
      <c r="AJ74" s="319" t="str">
        <f t="shared" si="22"/>
        <v/>
      </c>
      <c r="AK74" s="97" t="str">
        <f t="shared" si="23"/>
        <v/>
      </c>
      <c r="AL74" s="97" t="str">
        <f t="shared" ref="AL74:AL105" si="38">IF(AK74&gt;$AL$9, "",AK74)</f>
        <v/>
      </c>
      <c r="AM74" s="394" t="str">
        <f t="shared" si="24"/>
        <v/>
      </c>
      <c r="AN74" s="388" t="str">
        <f t="shared" ca="1" si="25"/>
        <v/>
      </c>
      <c r="AO74" s="271"/>
      <c r="AP74" s="284"/>
      <c r="AQ74" s="92">
        <f>IF(ISBLANK(AO74), 'Enter Head to Work Out AE'!$D72, (AO74*AP74))</f>
        <v>0</v>
      </c>
      <c r="AR74" s="277" t="str">
        <f t="shared" si="26"/>
        <v/>
      </c>
      <c r="AS74" s="278"/>
      <c r="AT74" s="278"/>
      <c r="AU74" s="93" t="str">
        <f t="shared" si="27"/>
        <v/>
      </c>
      <c r="AV74" s="94" t="str">
        <f t="shared" si="28"/>
        <v/>
      </c>
      <c r="AW74" s="95" t="str">
        <f t="shared" si="29"/>
        <v/>
      </c>
      <c r="AX74" s="315" t="str">
        <f t="shared" si="30"/>
        <v/>
      </c>
      <c r="AY74" s="328" t="str">
        <f t="shared" ref="AY74:AY105" si="39">IFERROR(AI74-AH74, "")</f>
        <v/>
      </c>
      <c r="AZ74" s="319" t="str">
        <f t="shared" si="31"/>
        <v/>
      </c>
      <c r="BA74" s="97" t="str">
        <f t="shared" si="32"/>
        <v/>
      </c>
      <c r="BB74" s="97" t="str">
        <f t="shared" si="33"/>
        <v/>
      </c>
      <c r="BC74" s="394" t="str">
        <f t="shared" si="34"/>
        <v/>
      </c>
      <c r="BD74" s="388" t="str">
        <f t="shared" ca="1" si="35"/>
        <v/>
      </c>
      <c r="BE74" s="271"/>
      <c r="BF74" s="289"/>
      <c r="BG74" s="345"/>
      <c r="BH74" s="290"/>
    </row>
    <row r="75" spans="1:60" ht="22.5" customHeight="1">
      <c r="A75" s="120"/>
      <c r="B75" s="221" t="str">
        <f>IF(ISBLANK('Baseline Paddock Data'!B75),"",'Baseline Paddock Data'!B75)</f>
        <v/>
      </c>
      <c r="C75" s="83" t="str">
        <f>IF(ISBLANK('Baseline Paddock Data'!C75),"",'Baseline Paddock Data'!C75)</f>
        <v/>
      </c>
      <c r="D75" s="326">
        <f>IF(ISBLANK(C75),"",(IF(ISBLANK('Baseline Paddock Data'!D75),'Baseline Paddock Data'!F75,'Baseline Paddock Data'!D75/2.471)))</f>
        <v>0</v>
      </c>
      <c r="E75" s="326">
        <f>IF(ISBLANK(C75),"",(IF(ISBLANK('Baseline Paddock Data'!E75),'Baseline Paddock Data'!G75,'Baseline Paddock Data'!E75/2.471)))</f>
        <v>0</v>
      </c>
      <c r="F75" s="230" t="str">
        <f>IF(ISBLANK('Baseline Paddock Data'!H75),"",'Baseline Paddock Data'!H75)</f>
        <v/>
      </c>
      <c r="G75" s="270"/>
      <c r="H75" s="271"/>
      <c r="I75" s="272"/>
      <c r="J75" s="92">
        <f>IF(ISBLANK(H75), 'Enter Head to Work Out AE'!D73, (H75*I75))</f>
        <v>0</v>
      </c>
      <c r="K75" s="277" t="str">
        <f t="shared" ref="K75:K138" si="40">IF($K$9&gt;0,$K$9,"")</f>
        <v/>
      </c>
      <c r="L75" s="278"/>
      <c r="M75" s="278"/>
      <c r="N75" s="93" t="str">
        <f t="shared" ref="N75:N138" si="41">IF(M75-L75&gt;0,M75-L75,"")</f>
        <v/>
      </c>
      <c r="O75" s="94" t="str">
        <f t="shared" ref="O75:O138" si="42">IFERROR(N75*J75,"")</f>
        <v/>
      </c>
      <c r="P75" s="95" t="str">
        <f t="shared" ref="P75:P138" si="43">IFERROR(K75*O75,"")</f>
        <v/>
      </c>
      <c r="Q75" s="315" t="str">
        <f t="shared" ref="Q75:Q138" si="44">IFERROR(P75/E75,"")</f>
        <v/>
      </c>
      <c r="R75" s="317"/>
      <c r="S75" s="330" t="str" cm="1">
        <f t="array" ref="S75">IF(G75=0,"",_xlfn.IFS(G75="No grazing value - 0",R75*0,G75="Low - 10%",R75*0.1,G75="Moderate - 20%",R75*0.2,G75="High - 30%",R75*0.3,G75="Introduced pastures/Intensive - 45%", R75*0.45, G75="STACK method",R75*1))</f>
        <v/>
      </c>
      <c r="T75" s="319" t="str">
        <f t="shared" ref="T75:T138" si="45">IFERROR((S75-Q75),"")</f>
        <v/>
      </c>
      <c r="U75" s="97" t="str">
        <f t="shared" ref="U75:U138" si="46">IF(T75&lt;0,L75+(((S75*$E75)/P75)*(M75-L75)),"")</f>
        <v/>
      </c>
      <c r="V75" s="97" t="str">
        <f t="shared" ref="V75:V138" si="47">IF(U75&gt;$V$9, "",U75)</f>
        <v/>
      </c>
      <c r="W75" s="389" t="str">
        <f t="shared" ref="W75:W138" si="48">IFERROR(IF($J75=0,"",(IF(((($S75*$E75)/($J75*$K75))&gt;180),"&gt;180",(($S75*$E75)/($J75*$K75))))),"")</f>
        <v/>
      </c>
      <c r="X75" s="388" t="str">
        <f t="shared" ref="X75:X138" ca="1" si="49">IFERROR(((($S75*$E75)-(($X$9-$L75)*($J75*$K75)))/($J75*$K75)),"")</f>
        <v/>
      </c>
      <c r="Y75" s="283"/>
      <c r="Z75" s="284"/>
      <c r="AA75" s="92">
        <f>IF(ISBLANK(Y75), 'Enter Head to Work Out AE'!$D73, (Y75*Z75))</f>
        <v>0</v>
      </c>
      <c r="AB75" s="277" t="str">
        <f t="shared" ref="AB75:AB138" si="50">IF($AB$9&gt;0,$AB$9,"")</f>
        <v/>
      </c>
      <c r="AC75" s="278"/>
      <c r="AD75" s="278"/>
      <c r="AE75" s="93" t="str">
        <f t="shared" ref="AE75:AE138" si="51">IF(AD75-AC75&gt;0,AD75-AC75,"")</f>
        <v/>
      </c>
      <c r="AF75" s="94" t="str">
        <f t="shared" ref="AF75:AF138" si="52">IFERROR(AE75*AA75,"")</f>
        <v/>
      </c>
      <c r="AG75" s="95" t="str">
        <f t="shared" ref="AG75:AG138" si="53">IFERROR(AB75*AF75,"")</f>
        <v/>
      </c>
      <c r="AH75" s="315" t="str">
        <f t="shared" ref="AH75:AH138" si="54">IFERROR(AG75/$E75,"")</f>
        <v/>
      </c>
      <c r="AI75" s="328" t="str">
        <f t="shared" ref="AI75:AI138" si="55">IFERROR(S75-Q75, "")</f>
        <v/>
      </c>
      <c r="AJ75" s="319" t="str">
        <f t="shared" ref="AJ75:AJ138" si="56">IFERROR((AI75-AH75),"")</f>
        <v/>
      </c>
      <c r="AK75" s="97" t="str">
        <f t="shared" ref="AK75:AK138" si="57">IF(AJ75&lt;0,AC75+(((AI75*$E75)/AG75)*(AD75-AC75)),"")</f>
        <v/>
      </c>
      <c r="AL75" s="97" t="str">
        <f t="shared" si="38"/>
        <v/>
      </c>
      <c r="AM75" s="394" t="str">
        <f t="shared" ref="AM75:AM138" si="58">IFERROR(IF($AA75=0,"",(IF(((($AI75*$E75)/($AA75*$AB75))&gt;180),"&gt;180",(($AI75*$E75)/($AA75*$AB75))))),"")</f>
        <v/>
      </c>
      <c r="AN75" s="388" t="str">
        <f t="shared" ref="AN75:AN138" ca="1" si="59">IFERROR(((($AI75*$E75)-(($AN$9-$AC75)*($AA75*$AB75)))/($AA75*$AB75)),"")</f>
        <v/>
      </c>
      <c r="AO75" s="271"/>
      <c r="AP75" s="284"/>
      <c r="AQ75" s="92">
        <f>IF(ISBLANK(AO75), 'Enter Head to Work Out AE'!$D73, (AO75*AP75))</f>
        <v>0</v>
      </c>
      <c r="AR75" s="277" t="str">
        <f t="shared" ref="AR75:AR138" si="60">IF($AR$9&gt;0,$AR$9,"")</f>
        <v/>
      </c>
      <c r="AS75" s="278"/>
      <c r="AT75" s="278"/>
      <c r="AU75" s="93" t="str">
        <f t="shared" ref="AU75:AU138" si="61">IF(AT75-AS75&gt;0,AT75-AS75,"")</f>
        <v/>
      </c>
      <c r="AV75" s="94" t="str">
        <f t="shared" ref="AV75:AV138" si="62">IFERROR(AU75*AQ75,"")</f>
        <v/>
      </c>
      <c r="AW75" s="95" t="str">
        <f t="shared" ref="AW75:AW138" si="63">IFERROR(AR75*AV75,"")</f>
        <v/>
      </c>
      <c r="AX75" s="315" t="str">
        <f t="shared" ref="AX75:AX138" si="64">IFERROR(AW75/$E75,"")</f>
        <v/>
      </c>
      <c r="AY75" s="328" t="str">
        <f t="shared" si="39"/>
        <v/>
      </c>
      <c r="AZ75" s="319" t="str">
        <f t="shared" ref="AZ75:AZ138" si="65">IFERROR((AY75-AX75),"")</f>
        <v/>
      </c>
      <c r="BA75" s="97" t="str">
        <f t="shared" ref="BA75:BA138" si="66">IF(AZ75&lt;0,AS75+(((AY75*$E75)/AW75)*(AT75-AS75)),"")</f>
        <v/>
      </c>
      <c r="BB75" s="97" t="str">
        <f t="shared" ref="BB75:BB138" si="67">IF(BA75&gt;$BB$9, "",BA75)</f>
        <v/>
      </c>
      <c r="BC75" s="394" t="str">
        <f t="shared" ref="BC75:BC138" si="68">IFERROR(IF($AQ75=0,"",(IF(((($AY75*$E75)/($AQ75*$AR75))&gt;180),"&gt;180",(($AY75*$E75)/($AQ75*$AR75))))),"")</f>
        <v/>
      </c>
      <c r="BD75" s="388" t="str">
        <f t="shared" ref="BD75:BD138" ca="1" si="69">IFERROR(((($AY75*$E75)-(($BD$9-$AS75)*($AQ75*$AR75)))/($AQ75*$AR75)),"")</f>
        <v/>
      </c>
      <c r="BE75" s="271"/>
      <c r="BF75" s="289"/>
      <c r="BG75" s="345"/>
      <c r="BH75" s="290"/>
    </row>
    <row r="76" spans="1:60" ht="22.5" customHeight="1">
      <c r="A76" s="120"/>
      <c r="B76" s="221" t="str">
        <f>IF(ISBLANK('Baseline Paddock Data'!B76),"",'Baseline Paddock Data'!B76)</f>
        <v/>
      </c>
      <c r="C76" s="83" t="str">
        <f>IF(ISBLANK('Baseline Paddock Data'!C76),"",'Baseline Paddock Data'!C76)</f>
        <v/>
      </c>
      <c r="D76" s="326">
        <f>IF(ISBLANK(C76),"",(IF(ISBLANK('Baseline Paddock Data'!D76),'Baseline Paddock Data'!F76,'Baseline Paddock Data'!D76/2.471)))</f>
        <v>0</v>
      </c>
      <c r="E76" s="326">
        <f>IF(ISBLANK(C76),"",(IF(ISBLANK('Baseline Paddock Data'!E76),'Baseline Paddock Data'!G76,'Baseline Paddock Data'!E76/2.471)))</f>
        <v>0</v>
      </c>
      <c r="F76" s="230" t="str">
        <f>IF(ISBLANK('Baseline Paddock Data'!H76),"",'Baseline Paddock Data'!H76)</f>
        <v/>
      </c>
      <c r="G76" s="270"/>
      <c r="H76" s="271"/>
      <c r="I76" s="272"/>
      <c r="J76" s="92">
        <f>IF(ISBLANK(H76), 'Enter Head to Work Out AE'!D74, (H76*I76))</f>
        <v>0</v>
      </c>
      <c r="K76" s="277" t="str">
        <f t="shared" si="40"/>
        <v/>
      </c>
      <c r="L76" s="278"/>
      <c r="M76" s="278"/>
      <c r="N76" s="93" t="str">
        <f t="shared" si="41"/>
        <v/>
      </c>
      <c r="O76" s="94" t="str">
        <f t="shared" si="42"/>
        <v/>
      </c>
      <c r="P76" s="95" t="str">
        <f t="shared" si="43"/>
        <v/>
      </c>
      <c r="Q76" s="315" t="str">
        <f t="shared" si="44"/>
        <v/>
      </c>
      <c r="R76" s="317"/>
      <c r="S76" s="330" t="str" cm="1">
        <f t="array" ref="S76">IF(G76=0,"",_xlfn.IFS(G76="No grazing value - 0",R76*0,G76="Low - 10%",R76*0.1,G76="Moderate - 20%",R76*0.2,G76="High - 30%",R76*0.3,G76="Introduced pastures/Intensive - 45%", R76*0.45, G76="STACK method",R76*1))</f>
        <v/>
      </c>
      <c r="T76" s="319" t="str">
        <f t="shared" si="45"/>
        <v/>
      </c>
      <c r="U76" s="97" t="str">
        <f t="shared" si="46"/>
        <v/>
      </c>
      <c r="V76" s="97" t="str">
        <f t="shared" si="47"/>
        <v/>
      </c>
      <c r="W76" s="389" t="str">
        <f t="shared" si="48"/>
        <v/>
      </c>
      <c r="X76" s="388" t="str">
        <f t="shared" ca="1" si="49"/>
        <v/>
      </c>
      <c r="Y76" s="283"/>
      <c r="Z76" s="284"/>
      <c r="AA76" s="92">
        <f>IF(ISBLANK(Y76), 'Enter Head to Work Out AE'!$D74, (Y76*Z76))</f>
        <v>0</v>
      </c>
      <c r="AB76" s="277" t="str">
        <f t="shared" si="50"/>
        <v/>
      </c>
      <c r="AC76" s="278"/>
      <c r="AD76" s="278"/>
      <c r="AE76" s="93" t="str">
        <f t="shared" si="51"/>
        <v/>
      </c>
      <c r="AF76" s="94" t="str">
        <f t="shared" si="52"/>
        <v/>
      </c>
      <c r="AG76" s="95" t="str">
        <f t="shared" si="53"/>
        <v/>
      </c>
      <c r="AH76" s="315" t="str">
        <f t="shared" si="54"/>
        <v/>
      </c>
      <c r="AI76" s="328" t="str">
        <f t="shared" si="55"/>
        <v/>
      </c>
      <c r="AJ76" s="319" t="str">
        <f t="shared" si="56"/>
        <v/>
      </c>
      <c r="AK76" s="97" t="str">
        <f t="shared" si="57"/>
        <v/>
      </c>
      <c r="AL76" s="97" t="str">
        <f t="shared" si="38"/>
        <v/>
      </c>
      <c r="AM76" s="394" t="str">
        <f t="shared" si="58"/>
        <v/>
      </c>
      <c r="AN76" s="388" t="str">
        <f t="shared" ca="1" si="59"/>
        <v/>
      </c>
      <c r="AO76" s="271"/>
      <c r="AP76" s="284"/>
      <c r="AQ76" s="92">
        <f>IF(ISBLANK(AO76), 'Enter Head to Work Out AE'!$D74, (AO76*AP76))</f>
        <v>0</v>
      </c>
      <c r="AR76" s="277" t="str">
        <f t="shared" si="60"/>
        <v/>
      </c>
      <c r="AS76" s="278"/>
      <c r="AT76" s="278"/>
      <c r="AU76" s="93" t="str">
        <f t="shared" si="61"/>
        <v/>
      </c>
      <c r="AV76" s="94" t="str">
        <f t="shared" si="62"/>
        <v/>
      </c>
      <c r="AW76" s="95" t="str">
        <f t="shared" si="63"/>
        <v/>
      </c>
      <c r="AX76" s="315" t="str">
        <f t="shared" si="64"/>
        <v/>
      </c>
      <c r="AY76" s="328" t="str">
        <f t="shared" si="39"/>
        <v/>
      </c>
      <c r="AZ76" s="319" t="str">
        <f t="shared" si="65"/>
        <v/>
      </c>
      <c r="BA76" s="97" t="str">
        <f t="shared" si="66"/>
        <v/>
      </c>
      <c r="BB76" s="97" t="str">
        <f t="shared" si="67"/>
        <v/>
      </c>
      <c r="BC76" s="394" t="str">
        <f t="shared" si="68"/>
        <v/>
      </c>
      <c r="BD76" s="388" t="str">
        <f t="shared" ca="1" si="69"/>
        <v/>
      </c>
      <c r="BE76" s="271"/>
      <c r="BF76" s="289"/>
      <c r="BG76" s="345"/>
      <c r="BH76" s="290"/>
    </row>
    <row r="77" spans="1:60" ht="22.5" customHeight="1">
      <c r="A77" s="120"/>
      <c r="B77" s="221" t="str">
        <f>IF(ISBLANK('Baseline Paddock Data'!B77),"",'Baseline Paddock Data'!B77)</f>
        <v/>
      </c>
      <c r="C77" s="83" t="str">
        <f>IF(ISBLANK('Baseline Paddock Data'!C77),"",'Baseline Paddock Data'!C77)</f>
        <v/>
      </c>
      <c r="D77" s="326">
        <f>IF(ISBLANK(C77),"",(IF(ISBLANK('Baseline Paddock Data'!D77),'Baseline Paddock Data'!F77,'Baseline Paddock Data'!D77/2.471)))</f>
        <v>0</v>
      </c>
      <c r="E77" s="326">
        <f>IF(ISBLANK(C77),"",(IF(ISBLANK('Baseline Paddock Data'!E77),'Baseline Paddock Data'!G77,'Baseline Paddock Data'!E77/2.471)))</f>
        <v>0</v>
      </c>
      <c r="F77" s="230" t="str">
        <f>IF(ISBLANK('Baseline Paddock Data'!H77),"",'Baseline Paddock Data'!H77)</f>
        <v/>
      </c>
      <c r="G77" s="270"/>
      <c r="H77" s="271"/>
      <c r="I77" s="272"/>
      <c r="J77" s="92">
        <f>IF(ISBLANK(H77), 'Enter Head to Work Out AE'!D75, (H77*I77))</f>
        <v>0</v>
      </c>
      <c r="K77" s="277" t="str">
        <f t="shared" si="40"/>
        <v/>
      </c>
      <c r="L77" s="278"/>
      <c r="M77" s="278"/>
      <c r="N77" s="93" t="str">
        <f t="shared" si="41"/>
        <v/>
      </c>
      <c r="O77" s="94" t="str">
        <f t="shared" si="42"/>
        <v/>
      </c>
      <c r="P77" s="95" t="str">
        <f t="shared" si="43"/>
        <v/>
      </c>
      <c r="Q77" s="315" t="str">
        <f t="shared" si="44"/>
        <v/>
      </c>
      <c r="R77" s="317"/>
      <c r="S77" s="330" t="str" cm="1">
        <f t="array" ref="S77">IF(G77=0,"",_xlfn.IFS(G77="No grazing value - 0",R77*0,G77="Low - 10%",R77*0.1,G77="Moderate - 20%",R77*0.2,G77="High - 30%",R77*0.3,G77="Introduced pastures/Intensive - 45%", R77*0.45, G77="STACK method",R77*1))</f>
        <v/>
      </c>
      <c r="T77" s="319" t="str">
        <f t="shared" si="45"/>
        <v/>
      </c>
      <c r="U77" s="97" t="str">
        <f t="shared" si="46"/>
        <v/>
      </c>
      <c r="V77" s="97" t="str">
        <f t="shared" si="47"/>
        <v/>
      </c>
      <c r="W77" s="389" t="str">
        <f t="shared" si="48"/>
        <v/>
      </c>
      <c r="X77" s="388" t="str">
        <f t="shared" ca="1" si="49"/>
        <v/>
      </c>
      <c r="Y77" s="283"/>
      <c r="Z77" s="284"/>
      <c r="AA77" s="92">
        <f>IF(ISBLANK(Y77), 'Enter Head to Work Out AE'!$D75, (Y77*Z77))</f>
        <v>0</v>
      </c>
      <c r="AB77" s="277" t="str">
        <f t="shared" si="50"/>
        <v/>
      </c>
      <c r="AC77" s="278"/>
      <c r="AD77" s="278"/>
      <c r="AE77" s="93" t="str">
        <f t="shared" si="51"/>
        <v/>
      </c>
      <c r="AF77" s="94" t="str">
        <f t="shared" si="52"/>
        <v/>
      </c>
      <c r="AG77" s="95" t="str">
        <f t="shared" si="53"/>
        <v/>
      </c>
      <c r="AH77" s="315" t="str">
        <f t="shared" si="54"/>
        <v/>
      </c>
      <c r="AI77" s="328" t="str">
        <f t="shared" si="55"/>
        <v/>
      </c>
      <c r="AJ77" s="319" t="str">
        <f t="shared" si="56"/>
        <v/>
      </c>
      <c r="AK77" s="97" t="str">
        <f t="shared" si="57"/>
        <v/>
      </c>
      <c r="AL77" s="97" t="str">
        <f t="shared" si="38"/>
        <v/>
      </c>
      <c r="AM77" s="394" t="str">
        <f t="shared" si="58"/>
        <v/>
      </c>
      <c r="AN77" s="388" t="str">
        <f t="shared" ca="1" si="59"/>
        <v/>
      </c>
      <c r="AO77" s="271"/>
      <c r="AP77" s="284"/>
      <c r="AQ77" s="92">
        <f>IF(ISBLANK(AO77), 'Enter Head to Work Out AE'!$D75, (AO77*AP77))</f>
        <v>0</v>
      </c>
      <c r="AR77" s="277" t="str">
        <f t="shared" si="60"/>
        <v/>
      </c>
      <c r="AS77" s="278"/>
      <c r="AT77" s="278"/>
      <c r="AU77" s="93" t="str">
        <f t="shared" si="61"/>
        <v/>
      </c>
      <c r="AV77" s="94" t="str">
        <f t="shared" si="62"/>
        <v/>
      </c>
      <c r="AW77" s="95" t="str">
        <f t="shared" si="63"/>
        <v/>
      </c>
      <c r="AX77" s="315" t="str">
        <f t="shared" si="64"/>
        <v/>
      </c>
      <c r="AY77" s="328" t="str">
        <f t="shared" si="39"/>
        <v/>
      </c>
      <c r="AZ77" s="319" t="str">
        <f t="shared" si="65"/>
        <v/>
      </c>
      <c r="BA77" s="97" t="str">
        <f t="shared" si="66"/>
        <v/>
      </c>
      <c r="BB77" s="97" t="str">
        <f t="shared" si="67"/>
        <v/>
      </c>
      <c r="BC77" s="394" t="str">
        <f t="shared" si="68"/>
        <v/>
      </c>
      <c r="BD77" s="388" t="str">
        <f t="shared" ca="1" si="69"/>
        <v/>
      </c>
      <c r="BE77" s="271"/>
      <c r="BF77" s="289"/>
      <c r="BG77" s="345"/>
      <c r="BH77" s="290"/>
    </row>
    <row r="78" spans="1:60" ht="22.5" customHeight="1">
      <c r="A78" s="120"/>
      <c r="B78" s="221" t="str">
        <f>IF(ISBLANK('Baseline Paddock Data'!B78),"",'Baseline Paddock Data'!B78)</f>
        <v/>
      </c>
      <c r="C78" s="83" t="str">
        <f>IF(ISBLANK('Baseline Paddock Data'!C78),"",'Baseline Paddock Data'!C78)</f>
        <v/>
      </c>
      <c r="D78" s="326">
        <f>IF(ISBLANK(C78),"",(IF(ISBLANK('Baseline Paddock Data'!D78),'Baseline Paddock Data'!F78,'Baseline Paddock Data'!D78/2.471)))</f>
        <v>0</v>
      </c>
      <c r="E78" s="326">
        <f>IF(ISBLANK(C78),"",(IF(ISBLANK('Baseline Paddock Data'!E78),'Baseline Paddock Data'!G78,'Baseline Paddock Data'!E78/2.471)))</f>
        <v>0</v>
      </c>
      <c r="F78" s="230" t="str">
        <f>IF(ISBLANK('Baseline Paddock Data'!H78),"",'Baseline Paddock Data'!H78)</f>
        <v/>
      </c>
      <c r="G78" s="270"/>
      <c r="H78" s="271"/>
      <c r="I78" s="272"/>
      <c r="J78" s="92">
        <f>IF(ISBLANK(H78), 'Enter Head to Work Out AE'!D76, (H78*I78))</f>
        <v>0</v>
      </c>
      <c r="K78" s="277" t="str">
        <f t="shared" si="40"/>
        <v/>
      </c>
      <c r="L78" s="278"/>
      <c r="M78" s="278"/>
      <c r="N78" s="93" t="str">
        <f t="shared" si="41"/>
        <v/>
      </c>
      <c r="O78" s="94" t="str">
        <f t="shared" si="42"/>
        <v/>
      </c>
      <c r="P78" s="95" t="str">
        <f t="shared" si="43"/>
        <v/>
      </c>
      <c r="Q78" s="315" t="str">
        <f t="shared" si="44"/>
        <v/>
      </c>
      <c r="R78" s="317"/>
      <c r="S78" s="330" t="str" cm="1">
        <f t="array" ref="S78">IF(G78=0,"",_xlfn.IFS(G78="No grazing value - 0",R78*0,G78="Low - 10%",R78*0.1,G78="Moderate - 20%",R78*0.2,G78="High - 30%",R78*0.3,G78="Introduced pastures/Intensive - 45%", R78*0.45, G78="STACK method",R78*1))</f>
        <v/>
      </c>
      <c r="T78" s="319" t="str">
        <f t="shared" si="45"/>
        <v/>
      </c>
      <c r="U78" s="97" t="str">
        <f t="shared" si="46"/>
        <v/>
      </c>
      <c r="V78" s="97" t="str">
        <f t="shared" si="47"/>
        <v/>
      </c>
      <c r="W78" s="389" t="str">
        <f t="shared" si="48"/>
        <v/>
      </c>
      <c r="X78" s="388" t="str">
        <f t="shared" ca="1" si="49"/>
        <v/>
      </c>
      <c r="Y78" s="283"/>
      <c r="Z78" s="284"/>
      <c r="AA78" s="92">
        <f>IF(ISBLANK(Y78), 'Enter Head to Work Out AE'!$D76, (Y78*Z78))</f>
        <v>0</v>
      </c>
      <c r="AB78" s="277" t="str">
        <f t="shared" si="50"/>
        <v/>
      </c>
      <c r="AC78" s="278"/>
      <c r="AD78" s="278"/>
      <c r="AE78" s="93" t="str">
        <f t="shared" si="51"/>
        <v/>
      </c>
      <c r="AF78" s="94" t="str">
        <f t="shared" si="52"/>
        <v/>
      </c>
      <c r="AG78" s="95" t="str">
        <f t="shared" si="53"/>
        <v/>
      </c>
      <c r="AH78" s="315" t="str">
        <f t="shared" si="54"/>
        <v/>
      </c>
      <c r="AI78" s="328" t="str">
        <f t="shared" si="55"/>
        <v/>
      </c>
      <c r="AJ78" s="319" t="str">
        <f t="shared" si="56"/>
        <v/>
      </c>
      <c r="AK78" s="97" t="str">
        <f t="shared" si="57"/>
        <v/>
      </c>
      <c r="AL78" s="97" t="str">
        <f t="shared" si="38"/>
        <v/>
      </c>
      <c r="AM78" s="394" t="str">
        <f t="shared" si="58"/>
        <v/>
      </c>
      <c r="AN78" s="388" t="str">
        <f t="shared" ca="1" si="59"/>
        <v/>
      </c>
      <c r="AO78" s="271"/>
      <c r="AP78" s="284"/>
      <c r="AQ78" s="92">
        <f>IF(ISBLANK(AO78), 'Enter Head to Work Out AE'!$D76, (AO78*AP78))</f>
        <v>0</v>
      </c>
      <c r="AR78" s="277" t="str">
        <f t="shared" si="60"/>
        <v/>
      </c>
      <c r="AS78" s="278"/>
      <c r="AT78" s="278"/>
      <c r="AU78" s="93" t="str">
        <f t="shared" si="61"/>
        <v/>
      </c>
      <c r="AV78" s="94" t="str">
        <f t="shared" si="62"/>
        <v/>
      </c>
      <c r="AW78" s="95" t="str">
        <f t="shared" si="63"/>
        <v/>
      </c>
      <c r="AX78" s="315" t="str">
        <f t="shared" si="64"/>
        <v/>
      </c>
      <c r="AY78" s="328" t="str">
        <f t="shared" si="39"/>
        <v/>
      </c>
      <c r="AZ78" s="319" t="str">
        <f t="shared" si="65"/>
        <v/>
      </c>
      <c r="BA78" s="97" t="str">
        <f t="shared" si="66"/>
        <v/>
      </c>
      <c r="BB78" s="97" t="str">
        <f t="shared" si="67"/>
        <v/>
      </c>
      <c r="BC78" s="394" t="str">
        <f t="shared" si="68"/>
        <v/>
      </c>
      <c r="BD78" s="388" t="str">
        <f t="shared" ca="1" si="69"/>
        <v/>
      </c>
      <c r="BE78" s="271"/>
      <c r="BF78" s="289"/>
      <c r="BG78" s="345"/>
      <c r="BH78" s="290"/>
    </row>
    <row r="79" spans="1:60" ht="22.5" customHeight="1">
      <c r="A79" s="120"/>
      <c r="B79" s="221" t="str">
        <f>IF(ISBLANK('Baseline Paddock Data'!B79),"",'Baseline Paddock Data'!B79)</f>
        <v/>
      </c>
      <c r="C79" s="83" t="str">
        <f>IF(ISBLANK('Baseline Paddock Data'!C79),"",'Baseline Paddock Data'!C79)</f>
        <v/>
      </c>
      <c r="D79" s="326">
        <f>IF(ISBLANK(C79),"",(IF(ISBLANK('Baseline Paddock Data'!D79),'Baseline Paddock Data'!F79,'Baseline Paddock Data'!D79/2.471)))</f>
        <v>0</v>
      </c>
      <c r="E79" s="326">
        <f>IF(ISBLANK(C79),"",(IF(ISBLANK('Baseline Paddock Data'!E79),'Baseline Paddock Data'!G79,'Baseline Paddock Data'!E79/2.471)))</f>
        <v>0</v>
      </c>
      <c r="F79" s="230" t="str">
        <f>IF(ISBLANK('Baseline Paddock Data'!H79),"",'Baseline Paddock Data'!H79)</f>
        <v/>
      </c>
      <c r="G79" s="270"/>
      <c r="H79" s="271"/>
      <c r="I79" s="272"/>
      <c r="J79" s="92">
        <f>IF(ISBLANK(H79), 'Enter Head to Work Out AE'!D77, (H79*I79))</f>
        <v>0</v>
      </c>
      <c r="K79" s="277" t="str">
        <f t="shared" si="40"/>
        <v/>
      </c>
      <c r="L79" s="278"/>
      <c r="M79" s="278"/>
      <c r="N79" s="93" t="str">
        <f t="shared" si="41"/>
        <v/>
      </c>
      <c r="O79" s="94" t="str">
        <f t="shared" si="42"/>
        <v/>
      </c>
      <c r="P79" s="95" t="str">
        <f t="shared" si="43"/>
        <v/>
      </c>
      <c r="Q79" s="315" t="str">
        <f t="shared" si="44"/>
        <v/>
      </c>
      <c r="R79" s="317"/>
      <c r="S79" s="330" t="str" cm="1">
        <f t="array" ref="S79">IF(G79=0,"",_xlfn.IFS(G79="No grazing value - 0",R79*0,G79="Low - 10%",R79*0.1,G79="Moderate - 20%",R79*0.2,G79="High - 30%",R79*0.3,G79="Introduced pastures/Intensive - 45%", R79*0.45, G79="STACK method",R79*1))</f>
        <v/>
      </c>
      <c r="T79" s="319" t="str">
        <f t="shared" si="45"/>
        <v/>
      </c>
      <c r="U79" s="97" t="str">
        <f t="shared" si="46"/>
        <v/>
      </c>
      <c r="V79" s="97" t="str">
        <f t="shared" si="47"/>
        <v/>
      </c>
      <c r="W79" s="389" t="str">
        <f t="shared" si="48"/>
        <v/>
      </c>
      <c r="X79" s="388" t="str">
        <f t="shared" ca="1" si="49"/>
        <v/>
      </c>
      <c r="Y79" s="283"/>
      <c r="Z79" s="284"/>
      <c r="AA79" s="92">
        <f>IF(ISBLANK(Y79), 'Enter Head to Work Out AE'!$D77, (Y79*Z79))</f>
        <v>0</v>
      </c>
      <c r="AB79" s="277" t="str">
        <f t="shared" si="50"/>
        <v/>
      </c>
      <c r="AC79" s="278"/>
      <c r="AD79" s="278"/>
      <c r="AE79" s="93" t="str">
        <f t="shared" si="51"/>
        <v/>
      </c>
      <c r="AF79" s="94" t="str">
        <f t="shared" si="52"/>
        <v/>
      </c>
      <c r="AG79" s="95" t="str">
        <f t="shared" si="53"/>
        <v/>
      </c>
      <c r="AH79" s="315" t="str">
        <f t="shared" si="54"/>
        <v/>
      </c>
      <c r="AI79" s="328" t="str">
        <f t="shared" si="55"/>
        <v/>
      </c>
      <c r="AJ79" s="319" t="str">
        <f t="shared" si="56"/>
        <v/>
      </c>
      <c r="AK79" s="97" t="str">
        <f t="shared" si="57"/>
        <v/>
      </c>
      <c r="AL79" s="97" t="str">
        <f t="shared" si="38"/>
        <v/>
      </c>
      <c r="AM79" s="394" t="str">
        <f t="shared" si="58"/>
        <v/>
      </c>
      <c r="AN79" s="388" t="str">
        <f t="shared" ca="1" si="59"/>
        <v/>
      </c>
      <c r="AO79" s="271"/>
      <c r="AP79" s="284"/>
      <c r="AQ79" s="92">
        <f>IF(ISBLANK(AO79), 'Enter Head to Work Out AE'!$D77, (AO79*AP79))</f>
        <v>0</v>
      </c>
      <c r="AR79" s="277" t="str">
        <f t="shared" si="60"/>
        <v/>
      </c>
      <c r="AS79" s="278"/>
      <c r="AT79" s="278"/>
      <c r="AU79" s="93" t="str">
        <f t="shared" si="61"/>
        <v/>
      </c>
      <c r="AV79" s="94" t="str">
        <f t="shared" si="62"/>
        <v/>
      </c>
      <c r="AW79" s="95" t="str">
        <f t="shared" si="63"/>
        <v/>
      </c>
      <c r="AX79" s="315" t="str">
        <f t="shared" si="64"/>
        <v/>
      </c>
      <c r="AY79" s="328" t="str">
        <f t="shared" si="39"/>
        <v/>
      </c>
      <c r="AZ79" s="319" t="str">
        <f t="shared" si="65"/>
        <v/>
      </c>
      <c r="BA79" s="97" t="str">
        <f t="shared" si="66"/>
        <v/>
      </c>
      <c r="BB79" s="97" t="str">
        <f t="shared" si="67"/>
        <v/>
      </c>
      <c r="BC79" s="394" t="str">
        <f t="shared" si="68"/>
        <v/>
      </c>
      <c r="BD79" s="388" t="str">
        <f t="shared" ca="1" si="69"/>
        <v/>
      </c>
      <c r="BE79" s="271"/>
      <c r="BF79" s="289"/>
      <c r="BG79" s="345"/>
      <c r="BH79" s="290"/>
    </row>
    <row r="80" spans="1:60" ht="22.5" customHeight="1">
      <c r="A80" s="120"/>
      <c r="B80" s="221" t="str">
        <f>IF(ISBLANK('Baseline Paddock Data'!B80),"",'Baseline Paddock Data'!B80)</f>
        <v/>
      </c>
      <c r="C80" s="83" t="str">
        <f>IF(ISBLANK('Baseline Paddock Data'!C80),"",'Baseline Paddock Data'!C80)</f>
        <v/>
      </c>
      <c r="D80" s="326">
        <f>IF(ISBLANK(C80),"",(IF(ISBLANK('Baseline Paddock Data'!D80),'Baseline Paddock Data'!F80,'Baseline Paddock Data'!D80/2.471)))</f>
        <v>0</v>
      </c>
      <c r="E80" s="326">
        <f>IF(ISBLANK(C80),"",(IF(ISBLANK('Baseline Paddock Data'!E80),'Baseline Paddock Data'!G80,'Baseline Paddock Data'!E80/2.471)))</f>
        <v>0</v>
      </c>
      <c r="F80" s="230" t="str">
        <f>IF(ISBLANK('Baseline Paddock Data'!H80),"",'Baseline Paddock Data'!H80)</f>
        <v/>
      </c>
      <c r="G80" s="270"/>
      <c r="H80" s="271"/>
      <c r="I80" s="272"/>
      <c r="J80" s="92">
        <f>IF(ISBLANK(H80), 'Enter Head to Work Out AE'!D78, (H80*I80))</f>
        <v>0</v>
      </c>
      <c r="K80" s="277" t="str">
        <f t="shared" si="40"/>
        <v/>
      </c>
      <c r="L80" s="278"/>
      <c r="M80" s="278"/>
      <c r="N80" s="93" t="str">
        <f t="shared" si="41"/>
        <v/>
      </c>
      <c r="O80" s="94" t="str">
        <f t="shared" si="42"/>
        <v/>
      </c>
      <c r="P80" s="95" t="str">
        <f t="shared" si="43"/>
        <v/>
      </c>
      <c r="Q80" s="315" t="str">
        <f t="shared" si="44"/>
        <v/>
      </c>
      <c r="R80" s="317"/>
      <c r="S80" s="330" t="str" cm="1">
        <f t="array" ref="S80">IF(G80=0,"",_xlfn.IFS(G80="No grazing value - 0",R80*0,G80="Low - 10%",R80*0.1,G80="Moderate - 20%",R80*0.2,G80="High - 30%",R80*0.3,G80="Introduced pastures/Intensive - 45%", R80*0.45, G80="STACK method",R80*1))</f>
        <v/>
      </c>
      <c r="T80" s="319" t="str">
        <f t="shared" si="45"/>
        <v/>
      </c>
      <c r="U80" s="97" t="str">
        <f t="shared" si="46"/>
        <v/>
      </c>
      <c r="V80" s="97" t="str">
        <f t="shared" si="47"/>
        <v/>
      </c>
      <c r="W80" s="389" t="str">
        <f t="shared" si="48"/>
        <v/>
      </c>
      <c r="X80" s="388" t="str">
        <f t="shared" ca="1" si="49"/>
        <v/>
      </c>
      <c r="Y80" s="283"/>
      <c r="Z80" s="284"/>
      <c r="AA80" s="92">
        <f>IF(ISBLANK(Y80), 'Enter Head to Work Out AE'!$D78, (Y80*Z80))</f>
        <v>0</v>
      </c>
      <c r="AB80" s="277" t="str">
        <f t="shared" si="50"/>
        <v/>
      </c>
      <c r="AC80" s="278"/>
      <c r="AD80" s="278"/>
      <c r="AE80" s="93" t="str">
        <f t="shared" si="51"/>
        <v/>
      </c>
      <c r="AF80" s="94" t="str">
        <f t="shared" si="52"/>
        <v/>
      </c>
      <c r="AG80" s="95" t="str">
        <f t="shared" si="53"/>
        <v/>
      </c>
      <c r="AH80" s="315" t="str">
        <f t="shared" si="54"/>
        <v/>
      </c>
      <c r="AI80" s="328" t="str">
        <f t="shared" si="55"/>
        <v/>
      </c>
      <c r="AJ80" s="319" t="str">
        <f t="shared" si="56"/>
        <v/>
      </c>
      <c r="AK80" s="97" t="str">
        <f t="shared" si="57"/>
        <v/>
      </c>
      <c r="AL80" s="97" t="str">
        <f t="shared" si="38"/>
        <v/>
      </c>
      <c r="AM80" s="394" t="str">
        <f t="shared" si="58"/>
        <v/>
      </c>
      <c r="AN80" s="388" t="str">
        <f t="shared" ca="1" si="59"/>
        <v/>
      </c>
      <c r="AO80" s="271"/>
      <c r="AP80" s="284"/>
      <c r="AQ80" s="92">
        <f>IF(ISBLANK(AO80), 'Enter Head to Work Out AE'!$D78, (AO80*AP80))</f>
        <v>0</v>
      </c>
      <c r="AR80" s="277" t="str">
        <f t="shared" si="60"/>
        <v/>
      </c>
      <c r="AS80" s="278"/>
      <c r="AT80" s="278"/>
      <c r="AU80" s="93" t="str">
        <f t="shared" si="61"/>
        <v/>
      </c>
      <c r="AV80" s="94" t="str">
        <f t="shared" si="62"/>
        <v/>
      </c>
      <c r="AW80" s="95" t="str">
        <f t="shared" si="63"/>
        <v/>
      </c>
      <c r="AX80" s="315" t="str">
        <f t="shared" si="64"/>
        <v/>
      </c>
      <c r="AY80" s="328" t="str">
        <f t="shared" si="39"/>
        <v/>
      </c>
      <c r="AZ80" s="319" t="str">
        <f t="shared" si="65"/>
        <v/>
      </c>
      <c r="BA80" s="97" t="str">
        <f t="shared" si="66"/>
        <v/>
      </c>
      <c r="BB80" s="97" t="str">
        <f t="shared" si="67"/>
        <v/>
      </c>
      <c r="BC80" s="394" t="str">
        <f t="shared" si="68"/>
        <v/>
      </c>
      <c r="BD80" s="388" t="str">
        <f t="shared" ca="1" si="69"/>
        <v/>
      </c>
      <c r="BE80" s="271"/>
      <c r="BF80" s="289"/>
      <c r="BG80" s="345"/>
      <c r="BH80" s="290"/>
    </row>
    <row r="81" spans="1:60" ht="22.5" customHeight="1">
      <c r="A81" s="120"/>
      <c r="B81" s="221" t="str">
        <f>IF(ISBLANK('Baseline Paddock Data'!B81),"",'Baseline Paddock Data'!B81)</f>
        <v/>
      </c>
      <c r="C81" s="83" t="str">
        <f>IF(ISBLANK('Baseline Paddock Data'!C81),"",'Baseline Paddock Data'!C81)</f>
        <v/>
      </c>
      <c r="D81" s="326">
        <f>IF(ISBLANK(C81),"",(IF(ISBLANK('Baseline Paddock Data'!D81),'Baseline Paddock Data'!F81,'Baseline Paddock Data'!D81/2.471)))</f>
        <v>0</v>
      </c>
      <c r="E81" s="326">
        <f>IF(ISBLANK(C81),"",(IF(ISBLANK('Baseline Paddock Data'!E81),'Baseline Paddock Data'!G81,'Baseline Paddock Data'!E81/2.471)))</f>
        <v>0</v>
      </c>
      <c r="F81" s="230" t="str">
        <f>IF(ISBLANK('Baseline Paddock Data'!H81),"",'Baseline Paddock Data'!H81)</f>
        <v/>
      </c>
      <c r="G81" s="270"/>
      <c r="H81" s="271"/>
      <c r="I81" s="272"/>
      <c r="J81" s="92">
        <f>IF(ISBLANK(H81), 'Enter Head to Work Out AE'!D79, (H81*I81))</f>
        <v>0</v>
      </c>
      <c r="K81" s="277" t="str">
        <f t="shared" si="40"/>
        <v/>
      </c>
      <c r="L81" s="278"/>
      <c r="M81" s="278"/>
      <c r="N81" s="93" t="str">
        <f t="shared" si="41"/>
        <v/>
      </c>
      <c r="O81" s="94" t="str">
        <f t="shared" si="42"/>
        <v/>
      </c>
      <c r="P81" s="95" t="str">
        <f t="shared" si="43"/>
        <v/>
      </c>
      <c r="Q81" s="315" t="str">
        <f t="shared" si="44"/>
        <v/>
      </c>
      <c r="R81" s="317"/>
      <c r="S81" s="330" t="str" cm="1">
        <f t="array" ref="S81">IF(G81=0,"",_xlfn.IFS(G81="No grazing value - 0",R81*0,G81="Low - 10%",R81*0.1,G81="Moderate - 20%",R81*0.2,G81="High - 30%",R81*0.3,G81="Introduced pastures/Intensive - 45%", R81*0.45, G81="STACK method",R81*1))</f>
        <v/>
      </c>
      <c r="T81" s="319" t="str">
        <f t="shared" si="45"/>
        <v/>
      </c>
      <c r="U81" s="97" t="str">
        <f t="shared" si="46"/>
        <v/>
      </c>
      <c r="V81" s="97" t="str">
        <f t="shared" si="47"/>
        <v/>
      </c>
      <c r="W81" s="389" t="str">
        <f t="shared" si="48"/>
        <v/>
      </c>
      <c r="X81" s="388" t="str">
        <f t="shared" ca="1" si="49"/>
        <v/>
      </c>
      <c r="Y81" s="283"/>
      <c r="Z81" s="284"/>
      <c r="AA81" s="92">
        <f>IF(ISBLANK(Y81), 'Enter Head to Work Out AE'!$D79, (Y81*Z81))</f>
        <v>0</v>
      </c>
      <c r="AB81" s="277" t="str">
        <f t="shared" si="50"/>
        <v/>
      </c>
      <c r="AC81" s="278"/>
      <c r="AD81" s="278"/>
      <c r="AE81" s="93" t="str">
        <f t="shared" si="51"/>
        <v/>
      </c>
      <c r="AF81" s="94" t="str">
        <f t="shared" si="52"/>
        <v/>
      </c>
      <c r="AG81" s="95" t="str">
        <f t="shared" si="53"/>
        <v/>
      </c>
      <c r="AH81" s="315" t="str">
        <f t="shared" si="54"/>
        <v/>
      </c>
      <c r="AI81" s="328" t="str">
        <f t="shared" si="55"/>
        <v/>
      </c>
      <c r="AJ81" s="319" t="str">
        <f t="shared" si="56"/>
        <v/>
      </c>
      <c r="AK81" s="97" t="str">
        <f t="shared" si="57"/>
        <v/>
      </c>
      <c r="AL81" s="97" t="str">
        <f t="shared" si="38"/>
        <v/>
      </c>
      <c r="AM81" s="394" t="str">
        <f t="shared" si="58"/>
        <v/>
      </c>
      <c r="AN81" s="388" t="str">
        <f t="shared" ca="1" si="59"/>
        <v/>
      </c>
      <c r="AO81" s="271"/>
      <c r="AP81" s="284"/>
      <c r="AQ81" s="92">
        <f>IF(ISBLANK(AO81), 'Enter Head to Work Out AE'!$D79, (AO81*AP81))</f>
        <v>0</v>
      </c>
      <c r="AR81" s="277" t="str">
        <f t="shared" si="60"/>
        <v/>
      </c>
      <c r="AS81" s="278"/>
      <c r="AT81" s="278"/>
      <c r="AU81" s="93" t="str">
        <f t="shared" si="61"/>
        <v/>
      </c>
      <c r="AV81" s="94" t="str">
        <f t="shared" si="62"/>
        <v/>
      </c>
      <c r="AW81" s="95" t="str">
        <f t="shared" si="63"/>
        <v/>
      </c>
      <c r="AX81" s="315" t="str">
        <f t="shared" si="64"/>
        <v/>
      </c>
      <c r="AY81" s="328" t="str">
        <f t="shared" si="39"/>
        <v/>
      </c>
      <c r="AZ81" s="319" t="str">
        <f t="shared" si="65"/>
        <v/>
      </c>
      <c r="BA81" s="97" t="str">
        <f t="shared" si="66"/>
        <v/>
      </c>
      <c r="BB81" s="97" t="str">
        <f t="shared" si="67"/>
        <v/>
      </c>
      <c r="BC81" s="394" t="str">
        <f t="shared" si="68"/>
        <v/>
      </c>
      <c r="BD81" s="388" t="str">
        <f t="shared" ca="1" si="69"/>
        <v/>
      </c>
      <c r="BE81" s="271"/>
      <c r="BF81" s="289"/>
      <c r="BG81" s="345"/>
      <c r="BH81" s="290"/>
    </row>
    <row r="82" spans="1:60" ht="22.5" customHeight="1">
      <c r="A82" s="120"/>
      <c r="B82" s="221" t="str">
        <f>IF(ISBLANK('Baseline Paddock Data'!B82),"",'Baseline Paddock Data'!B82)</f>
        <v/>
      </c>
      <c r="C82" s="83" t="str">
        <f>IF(ISBLANK('Baseline Paddock Data'!C82),"",'Baseline Paddock Data'!C82)</f>
        <v/>
      </c>
      <c r="D82" s="326">
        <f>IF(ISBLANK(C82),"",(IF(ISBLANK('Baseline Paddock Data'!D82),'Baseline Paddock Data'!F82,'Baseline Paddock Data'!D82/2.471)))</f>
        <v>0</v>
      </c>
      <c r="E82" s="326">
        <f>IF(ISBLANK(C82),"",(IF(ISBLANK('Baseline Paddock Data'!E82),'Baseline Paddock Data'!G82,'Baseline Paddock Data'!E82/2.471)))</f>
        <v>0</v>
      </c>
      <c r="F82" s="230" t="str">
        <f>IF(ISBLANK('Baseline Paddock Data'!H82),"",'Baseline Paddock Data'!H82)</f>
        <v/>
      </c>
      <c r="G82" s="270"/>
      <c r="H82" s="271"/>
      <c r="I82" s="272"/>
      <c r="J82" s="92">
        <f>IF(ISBLANK(H82), 'Enter Head to Work Out AE'!D80, (H82*I82))</f>
        <v>0</v>
      </c>
      <c r="K82" s="277" t="str">
        <f t="shared" si="40"/>
        <v/>
      </c>
      <c r="L82" s="278"/>
      <c r="M82" s="278"/>
      <c r="N82" s="93" t="str">
        <f t="shared" si="41"/>
        <v/>
      </c>
      <c r="O82" s="94" t="str">
        <f t="shared" si="42"/>
        <v/>
      </c>
      <c r="P82" s="95" t="str">
        <f t="shared" si="43"/>
        <v/>
      </c>
      <c r="Q82" s="315" t="str">
        <f t="shared" si="44"/>
        <v/>
      </c>
      <c r="R82" s="317"/>
      <c r="S82" s="330" t="str" cm="1">
        <f t="array" ref="S82">IF(G82=0,"",_xlfn.IFS(G82="No grazing value - 0",R82*0,G82="Low - 10%",R82*0.1,G82="Moderate - 20%",R82*0.2,G82="High - 30%",R82*0.3,G82="Introduced pastures/Intensive - 45%", R82*0.45, G82="STACK method",R82*1))</f>
        <v/>
      </c>
      <c r="T82" s="319" t="str">
        <f t="shared" si="45"/>
        <v/>
      </c>
      <c r="U82" s="97" t="str">
        <f t="shared" si="46"/>
        <v/>
      </c>
      <c r="V82" s="97" t="str">
        <f t="shared" si="47"/>
        <v/>
      </c>
      <c r="W82" s="389" t="str">
        <f t="shared" si="48"/>
        <v/>
      </c>
      <c r="X82" s="388" t="str">
        <f t="shared" ca="1" si="49"/>
        <v/>
      </c>
      <c r="Y82" s="283"/>
      <c r="Z82" s="284"/>
      <c r="AA82" s="92">
        <f>IF(ISBLANK(Y82), 'Enter Head to Work Out AE'!$D80, (Y82*Z82))</f>
        <v>0</v>
      </c>
      <c r="AB82" s="277" t="str">
        <f t="shared" si="50"/>
        <v/>
      </c>
      <c r="AC82" s="278"/>
      <c r="AD82" s="278"/>
      <c r="AE82" s="93" t="str">
        <f t="shared" si="51"/>
        <v/>
      </c>
      <c r="AF82" s="94" t="str">
        <f t="shared" si="52"/>
        <v/>
      </c>
      <c r="AG82" s="95" t="str">
        <f t="shared" si="53"/>
        <v/>
      </c>
      <c r="AH82" s="315" t="str">
        <f t="shared" si="54"/>
        <v/>
      </c>
      <c r="AI82" s="328" t="str">
        <f t="shared" si="55"/>
        <v/>
      </c>
      <c r="AJ82" s="319" t="str">
        <f t="shared" si="56"/>
        <v/>
      </c>
      <c r="AK82" s="97" t="str">
        <f t="shared" si="57"/>
        <v/>
      </c>
      <c r="AL82" s="97" t="str">
        <f t="shared" si="38"/>
        <v/>
      </c>
      <c r="AM82" s="394" t="str">
        <f t="shared" si="58"/>
        <v/>
      </c>
      <c r="AN82" s="388" t="str">
        <f t="shared" ca="1" si="59"/>
        <v/>
      </c>
      <c r="AO82" s="271"/>
      <c r="AP82" s="284"/>
      <c r="AQ82" s="92">
        <f>IF(ISBLANK(AO82), 'Enter Head to Work Out AE'!$D80, (AO82*AP82))</f>
        <v>0</v>
      </c>
      <c r="AR82" s="277" t="str">
        <f t="shared" si="60"/>
        <v/>
      </c>
      <c r="AS82" s="278"/>
      <c r="AT82" s="278"/>
      <c r="AU82" s="93" t="str">
        <f t="shared" si="61"/>
        <v/>
      </c>
      <c r="AV82" s="94" t="str">
        <f t="shared" si="62"/>
        <v/>
      </c>
      <c r="AW82" s="95" t="str">
        <f t="shared" si="63"/>
        <v/>
      </c>
      <c r="AX82" s="315" t="str">
        <f t="shared" si="64"/>
        <v/>
      </c>
      <c r="AY82" s="328" t="str">
        <f t="shared" si="39"/>
        <v/>
      </c>
      <c r="AZ82" s="319" t="str">
        <f t="shared" si="65"/>
        <v/>
      </c>
      <c r="BA82" s="97" t="str">
        <f t="shared" si="66"/>
        <v/>
      </c>
      <c r="BB82" s="97" t="str">
        <f t="shared" si="67"/>
        <v/>
      </c>
      <c r="BC82" s="394" t="str">
        <f t="shared" si="68"/>
        <v/>
      </c>
      <c r="BD82" s="388" t="str">
        <f t="shared" ca="1" si="69"/>
        <v/>
      </c>
      <c r="BE82" s="271"/>
      <c r="BF82" s="289"/>
      <c r="BG82" s="345"/>
      <c r="BH82" s="290"/>
    </row>
    <row r="83" spans="1:60" ht="22.5" customHeight="1">
      <c r="A83" s="120"/>
      <c r="B83" s="221" t="str">
        <f>IF(ISBLANK('Baseline Paddock Data'!B83),"",'Baseline Paddock Data'!B83)</f>
        <v/>
      </c>
      <c r="C83" s="83" t="str">
        <f>IF(ISBLANK('Baseline Paddock Data'!C83),"",'Baseline Paddock Data'!C83)</f>
        <v/>
      </c>
      <c r="D83" s="326">
        <f>IF(ISBLANK(C83),"",(IF(ISBLANK('Baseline Paddock Data'!D83),'Baseline Paddock Data'!F83,'Baseline Paddock Data'!D83/2.471)))</f>
        <v>0</v>
      </c>
      <c r="E83" s="326">
        <f>IF(ISBLANK(C83),"",(IF(ISBLANK('Baseline Paddock Data'!E83),'Baseline Paddock Data'!G83,'Baseline Paddock Data'!E83/2.471)))</f>
        <v>0</v>
      </c>
      <c r="F83" s="230" t="str">
        <f>IF(ISBLANK('Baseline Paddock Data'!H83),"",'Baseline Paddock Data'!H83)</f>
        <v/>
      </c>
      <c r="G83" s="270"/>
      <c r="H83" s="271"/>
      <c r="I83" s="272"/>
      <c r="J83" s="92">
        <f>IF(ISBLANK(H83), 'Enter Head to Work Out AE'!D81, (H83*I83))</f>
        <v>0</v>
      </c>
      <c r="K83" s="277" t="str">
        <f t="shared" si="40"/>
        <v/>
      </c>
      <c r="L83" s="278"/>
      <c r="M83" s="278"/>
      <c r="N83" s="93" t="str">
        <f t="shared" si="41"/>
        <v/>
      </c>
      <c r="O83" s="94" t="str">
        <f t="shared" si="42"/>
        <v/>
      </c>
      <c r="P83" s="95" t="str">
        <f t="shared" si="43"/>
        <v/>
      </c>
      <c r="Q83" s="315" t="str">
        <f t="shared" si="44"/>
        <v/>
      </c>
      <c r="R83" s="317"/>
      <c r="S83" s="330" t="str" cm="1">
        <f t="array" ref="S83">IF(G83=0,"",_xlfn.IFS(G83="No grazing value - 0",R83*0,G83="Low - 10%",R83*0.1,G83="Moderate - 20%",R83*0.2,G83="High - 30%",R83*0.3,G83="Introduced pastures/Intensive - 45%", R83*0.45, G83="STACK method",R83*1))</f>
        <v/>
      </c>
      <c r="T83" s="319" t="str">
        <f t="shared" si="45"/>
        <v/>
      </c>
      <c r="U83" s="97" t="str">
        <f t="shared" si="46"/>
        <v/>
      </c>
      <c r="V83" s="97" t="str">
        <f t="shared" si="47"/>
        <v/>
      </c>
      <c r="W83" s="389" t="str">
        <f t="shared" si="48"/>
        <v/>
      </c>
      <c r="X83" s="388" t="str">
        <f t="shared" ca="1" si="49"/>
        <v/>
      </c>
      <c r="Y83" s="283"/>
      <c r="Z83" s="284"/>
      <c r="AA83" s="92">
        <f>IF(ISBLANK(Y83), 'Enter Head to Work Out AE'!$D81, (Y83*Z83))</f>
        <v>0</v>
      </c>
      <c r="AB83" s="277" t="str">
        <f t="shared" si="50"/>
        <v/>
      </c>
      <c r="AC83" s="278"/>
      <c r="AD83" s="278"/>
      <c r="AE83" s="93" t="str">
        <f t="shared" si="51"/>
        <v/>
      </c>
      <c r="AF83" s="94" t="str">
        <f t="shared" si="52"/>
        <v/>
      </c>
      <c r="AG83" s="95" t="str">
        <f t="shared" si="53"/>
        <v/>
      </c>
      <c r="AH83" s="315" t="str">
        <f t="shared" si="54"/>
        <v/>
      </c>
      <c r="AI83" s="328" t="str">
        <f t="shared" si="55"/>
        <v/>
      </c>
      <c r="AJ83" s="319" t="str">
        <f t="shared" si="56"/>
        <v/>
      </c>
      <c r="AK83" s="97" t="str">
        <f t="shared" si="57"/>
        <v/>
      </c>
      <c r="AL83" s="97" t="str">
        <f t="shared" si="38"/>
        <v/>
      </c>
      <c r="AM83" s="394" t="str">
        <f t="shared" si="58"/>
        <v/>
      </c>
      <c r="AN83" s="388" t="str">
        <f t="shared" ca="1" si="59"/>
        <v/>
      </c>
      <c r="AO83" s="271"/>
      <c r="AP83" s="284"/>
      <c r="AQ83" s="92">
        <f>IF(ISBLANK(AO83), 'Enter Head to Work Out AE'!$D81, (AO83*AP83))</f>
        <v>0</v>
      </c>
      <c r="AR83" s="277" t="str">
        <f t="shared" si="60"/>
        <v/>
      </c>
      <c r="AS83" s="278"/>
      <c r="AT83" s="278"/>
      <c r="AU83" s="93" t="str">
        <f t="shared" si="61"/>
        <v/>
      </c>
      <c r="AV83" s="94" t="str">
        <f t="shared" si="62"/>
        <v/>
      </c>
      <c r="AW83" s="95" t="str">
        <f t="shared" si="63"/>
        <v/>
      </c>
      <c r="AX83" s="315" t="str">
        <f t="shared" si="64"/>
        <v/>
      </c>
      <c r="AY83" s="328" t="str">
        <f t="shared" si="39"/>
        <v/>
      </c>
      <c r="AZ83" s="319" t="str">
        <f t="shared" si="65"/>
        <v/>
      </c>
      <c r="BA83" s="97" t="str">
        <f t="shared" si="66"/>
        <v/>
      </c>
      <c r="BB83" s="97" t="str">
        <f t="shared" si="67"/>
        <v/>
      </c>
      <c r="BC83" s="394" t="str">
        <f t="shared" si="68"/>
        <v/>
      </c>
      <c r="BD83" s="388" t="str">
        <f t="shared" ca="1" si="69"/>
        <v/>
      </c>
      <c r="BE83" s="271"/>
      <c r="BF83" s="289"/>
      <c r="BG83" s="345"/>
      <c r="BH83" s="290"/>
    </row>
    <row r="84" spans="1:60" ht="22.5" customHeight="1">
      <c r="A84" s="120"/>
      <c r="B84" s="221" t="str">
        <f>IF(ISBLANK('Baseline Paddock Data'!B84),"",'Baseline Paddock Data'!B84)</f>
        <v/>
      </c>
      <c r="C84" s="83" t="str">
        <f>IF(ISBLANK('Baseline Paddock Data'!C84),"",'Baseline Paddock Data'!C84)</f>
        <v/>
      </c>
      <c r="D84" s="326">
        <f>IF(ISBLANK(C84),"",(IF(ISBLANK('Baseline Paddock Data'!D84),'Baseline Paddock Data'!F84,'Baseline Paddock Data'!D84/2.471)))</f>
        <v>0</v>
      </c>
      <c r="E84" s="326">
        <f>IF(ISBLANK(C84),"",(IF(ISBLANK('Baseline Paddock Data'!E84),'Baseline Paddock Data'!G84,'Baseline Paddock Data'!E84/2.471)))</f>
        <v>0</v>
      </c>
      <c r="F84" s="230" t="str">
        <f>IF(ISBLANK('Baseline Paddock Data'!H84),"",'Baseline Paddock Data'!H84)</f>
        <v/>
      </c>
      <c r="G84" s="270"/>
      <c r="H84" s="271"/>
      <c r="I84" s="272"/>
      <c r="J84" s="92">
        <f>IF(ISBLANK(H84), 'Enter Head to Work Out AE'!D82, (H84*I84))</f>
        <v>0</v>
      </c>
      <c r="K84" s="277" t="str">
        <f t="shared" si="40"/>
        <v/>
      </c>
      <c r="L84" s="278"/>
      <c r="M84" s="278"/>
      <c r="N84" s="93" t="str">
        <f t="shared" si="41"/>
        <v/>
      </c>
      <c r="O84" s="94" t="str">
        <f t="shared" si="42"/>
        <v/>
      </c>
      <c r="P84" s="95" t="str">
        <f t="shared" si="43"/>
        <v/>
      </c>
      <c r="Q84" s="315" t="str">
        <f t="shared" si="44"/>
        <v/>
      </c>
      <c r="R84" s="317"/>
      <c r="S84" s="330" t="str" cm="1">
        <f t="array" ref="S84">IF(G84=0,"",_xlfn.IFS(G84="No grazing value - 0",R84*0,G84="Low - 10%",R84*0.1,G84="Moderate - 20%",R84*0.2,G84="High - 30%",R84*0.3,G84="Introduced pastures/Intensive - 45%", R84*0.45, G84="STACK method",R84*1))</f>
        <v/>
      </c>
      <c r="T84" s="319" t="str">
        <f t="shared" si="45"/>
        <v/>
      </c>
      <c r="U84" s="97" t="str">
        <f t="shared" si="46"/>
        <v/>
      </c>
      <c r="V84" s="97" t="str">
        <f t="shared" si="47"/>
        <v/>
      </c>
      <c r="W84" s="389" t="str">
        <f t="shared" si="48"/>
        <v/>
      </c>
      <c r="X84" s="388" t="str">
        <f t="shared" ca="1" si="49"/>
        <v/>
      </c>
      <c r="Y84" s="283"/>
      <c r="Z84" s="284"/>
      <c r="AA84" s="92">
        <f>IF(ISBLANK(Y84), 'Enter Head to Work Out AE'!$D82, (Y84*Z84))</f>
        <v>0</v>
      </c>
      <c r="AB84" s="277" t="str">
        <f t="shared" si="50"/>
        <v/>
      </c>
      <c r="AC84" s="278"/>
      <c r="AD84" s="278"/>
      <c r="AE84" s="93" t="str">
        <f t="shared" si="51"/>
        <v/>
      </c>
      <c r="AF84" s="94" t="str">
        <f t="shared" si="52"/>
        <v/>
      </c>
      <c r="AG84" s="95" t="str">
        <f t="shared" si="53"/>
        <v/>
      </c>
      <c r="AH84" s="315" t="str">
        <f t="shared" si="54"/>
        <v/>
      </c>
      <c r="AI84" s="328" t="str">
        <f t="shared" si="55"/>
        <v/>
      </c>
      <c r="AJ84" s="319" t="str">
        <f t="shared" si="56"/>
        <v/>
      </c>
      <c r="AK84" s="97" t="str">
        <f t="shared" si="57"/>
        <v/>
      </c>
      <c r="AL84" s="97" t="str">
        <f t="shared" si="38"/>
        <v/>
      </c>
      <c r="AM84" s="394" t="str">
        <f t="shared" si="58"/>
        <v/>
      </c>
      <c r="AN84" s="388" t="str">
        <f t="shared" ca="1" si="59"/>
        <v/>
      </c>
      <c r="AO84" s="271"/>
      <c r="AP84" s="284"/>
      <c r="AQ84" s="92">
        <f>IF(ISBLANK(AO84), 'Enter Head to Work Out AE'!$D82, (AO84*AP84))</f>
        <v>0</v>
      </c>
      <c r="AR84" s="277" t="str">
        <f t="shared" si="60"/>
        <v/>
      </c>
      <c r="AS84" s="278"/>
      <c r="AT84" s="278"/>
      <c r="AU84" s="93" t="str">
        <f t="shared" si="61"/>
        <v/>
      </c>
      <c r="AV84" s="94" t="str">
        <f t="shared" si="62"/>
        <v/>
      </c>
      <c r="AW84" s="95" t="str">
        <f t="shared" si="63"/>
        <v/>
      </c>
      <c r="AX84" s="315" t="str">
        <f t="shared" si="64"/>
        <v/>
      </c>
      <c r="AY84" s="328" t="str">
        <f t="shared" si="39"/>
        <v/>
      </c>
      <c r="AZ84" s="319" t="str">
        <f t="shared" si="65"/>
        <v/>
      </c>
      <c r="BA84" s="97" t="str">
        <f t="shared" si="66"/>
        <v/>
      </c>
      <c r="BB84" s="97" t="str">
        <f t="shared" si="67"/>
        <v/>
      </c>
      <c r="BC84" s="394" t="str">
        <f t="shared" si="68"/>
        <v/>
      </c>
      <c r="BD84" s="388" t="str">
        <f t="shared" ca="1" si="69"/>
        <v/>
      </c>
      <c r="BE84" s="271"/>
      <c r="BF84" s="289"/>
      <c r="BG84" s="345"/>
      <c r="BH84" s="290"/>
    </row>
    <row r="85" spans="1:60" ht="22.5" customHeight="1">
      <c r="A85" s="120"/>
      <c r="B85" s="221" t="str">
        <f>IF(ISBLANK('Baseline Paddock Data'!B85),"",'Baseline Paddock Data'!B85)</f>
        <v/>
      </c>
      <c r="C85" s="83" t="str">
        <f>IF(ISBLANK('Baseline Paddock Data'!C85),"",'Baseline Paddock Data'!C85)</f>
        <v/>
      </c>
      <c r="D85" s="326">
        <f>IF(ISBLANK(C85),"",(IF(ISBLANK('Baseline Paddock Data'!D85),'Baseline Paddock Data'!F85,'Baseline Paddock Data'!D85/2.471)))</f>
        <v>0</v>
      </c>
      <c r="E85" s="326">
        <f>IF(ISBLANK(C85),"",(IF(ISBLANK('Baseline Paddock Data'!E85),'Baseline Paddock Data'!G85,'Baseline Paddock Data'!E85/2.471)))</f>
        <v>0</v>
      </c>
      <c r="F85" s="230" t="str">
        <f>IF(ISBLANK('Baseline Paddock Data'!H85),"",'Baseline Paddock Data'!H85)</f>
        <v/>
      </c>
      <c r="G85" s="270"/>
      <c r="H85" s="271"/>
      <c r="I85" s="272"/>
      <c r="J85" s="92">
        <f>IF(ISBLANK(H85), 'Enter Head to Work Out AE'!D83, (H85*I85))</f>
        <v>0</v>
      </c>
      <c r="K85" s="277" t="str">
        <f t="shared" si="40"/>
        <v/>
      </c>
      <c r="L85" s="278"/>
      <c r="M85" s="278"/>
      <c r="N85" s="93" t="str">
        <f t="shared" si="41"/>
        <v/>
      </c>
      <c r="O85" s="94" t="str">
        <f t="shared" si="42"/>
        <v/>
      </c>
      <c r="P85" s="95" t="str">
        <f t="shared" si="43"/>
        <v/>
      </c>
      <c r="Q85" s="315" t="str">
        <f t="shared" si="44"/>
        <v/>
      </c>
      <c r="R85" s="317"/>
      <c r="S85" s="330" t="str" cm="1">
        <f t="array" ref="S85">IF(G85=0,"",_xlfn.IFS(G85="No grazing value - 0",R85*0,G85="Low - 10%",R85*0.1,G85="Moderate - 20%",R85*0.2,G85="High - 30%",R85*0.3,G85="Introduced pastures/Intensive - 45%", R85*0.45, G85="STACK method",R85*1))</f>
        <v/>
      </c>
      <c r="T85" s="319" t="str">
        <f t="shared" si="45"/>
        <v/>
      </c>
      <c r="U85" s="97" t="str">
        <f t="shared" si="46"/>
        <v/>
      </c>
      <c r="V85" s="97" t="str">
        <f t="shared" si="47"/>
        <v/>
      </c>
      <c r="W85" s="389" t="str">
        <f t="shared" si="48"/>
        <v/>
      </c>
      <c r="X85" s="388" t="str">
        <f t="shared" ca="1" si="49"/>
        <v/>
      </c>
      <c r="Y85" s="283"/>
      <c r="Z85" s="284"/>
      <c r="AA85" s="92">
        <f>IF(ISBLANK(Y85), 'Enter Head to Work Out AE'!$D83, (Y85*Z85))</f>
        <v>0</v>
      </c>
      <c r="AB85" s="277" t="str">
        <f t="shared" si="50"/>
        <v/>
      </c>
      <c r="AC85" s="278"/>
      <c r="AD85" s="278"/>
      <c r="AE85" s="93" t="str">
        <f t="shared" si="51"/>
        <v/>
      </c>
      <c r="AF85" s="94" t="str">
        <f t="shared" si="52"/>
        <v/>
      </c>
      <c r="AG85" s="95" t="str">
        <f t="shared" si="53"/>
        <v/>
      </c>
      <c r="AH85" s="315" t="str">
        <f t="shared" si="54"/>
        <v/>
      </c>
      <c r="AI85" s="328" t="str">
        <f t="shared" si="55"/>
        <v/>
      </c>
      <c r="AJ85" s="319" t="str">
        <f t="shared" si="56"/>
        <v/>
      </c>
      <c r="AK85" s="97" t="str">
        <f t="shared" si="57"/>
        <v/>
      </c>
      <c r="AL85" s="97" t="str">
        <f t="shared" si="38"/>
        <v/>
      </c>
      <c r="AM85" s="394" t="str">
        <f t="shared" si="58"/>
        <v/>
      </c>
      <c r="AN85" s="388" t="str">
        <f t="shared" ca="1" si="59"/>
        <v/>
      </c>
      <c r="AO85" s="271"/>
      <c r="AP85" s="284"/>
      <c r="AQ85" s="92">
        <f>IF(ISBLANK(AO85), 'Enter Head to Work Out AE'!$D83, (AO85*AP85))</f>
        <v>0</v>
      </c>
      <c r="AR85" s="277" t="str">
        <f t="shared" si="60"/>
        <v/>
      </c>
      <c r="AS85" s="278"/>
      <c r="AT85" s="278"/>
      <c r="AU85" s="93" t="str">
        <f t="shared" si="61"/>
        <v/>
      </c>
      <c r="AV85" s="94" t="str">
        <f t="shared" si="62"/>
        <v/>
      </c>
      <c r="AW85" s="95" t="str">
        <f t="shared" si="63"/>
        <v/>
      </c>
      <c r="AX85" s="315" t="str">
        <f t="shared" si="64"/>
        <v/>
      </c>
      <c r="AY85" s="328" t="str">
        <f t="shared" si="39"/>
        <v/>
      </c>
      <c r="AZ85" s="319" t="str">
        <f t="shared" si="65"/>
        <v/>
      </c>
      <c r="BA85" s="97" t="str">
        <f t="shared" si="66"/>
        <v/>
      </c>
      <c r="BB85" s="97" t="str">
        <f t="shared" si="67"/>
        <v/>
      </c>
      <c r="BC85" s="394" t="str">
        <f t="shared" si="68"/>
        <v/>
      </c>
      <c r="BD85" s="388" t="str">
        <f t="shared" ca="1" si="69"/>
        <v/>
      </c>
      <c r="BE85" s="271"/>
      <c r="BF85" s="289"/>
      <c r="BG85" s="345"/>
      <c r="BH85" s="290"/>
    </row>
    <row r="86" spans="1:60" ht="22.5" customHeight="1">
      <c r="A86" s="120"/>
      <c r="B86" s="221" t="str">
        <f>IF(ISBLANK('Baseline Paddock Data'!B86),"",'Baseline Paddock Data'!B86)</f>
        <v/>
      </c>
      <c r="C86" s="83" t="str">
        <f>IF(ISBLANK('Baseline Paddock Data'!C86),"",'Baseline Paddock Data'!C86)</f>
        <v/>
      </c>
      <c r="D86" s="326">
        <f>IF(ISBLANK(C86),"",(IF(ISBLANK('Baseline Paddock Data'!D86),'Baseline Paddock Data'!F86,'Baseline Paddock Data'!D86/2.471)))</f>
        <v>0</v>
      </c>
      <c r="E86" s="326">
        <f>IF(ISBLANK(C86),"",(IF(ISBLANK('Baseline Paddock Data'!E86),'Baseline Paddock Data'!G86,'Baseline Paddock Data'!E86/2.471)))</f>
        <v>0</v>
      </c>
      <c r="F86" s="230" t="str">
        <f>IF(ISBLANK('Baseline Paddock Data'!H86),"",'Baseline Paddock Data'!H86)</f>
        <v/>
      </c>
      <c r="G86" s="270"/>
      <c r="H86" s="271"/>
      <c r="I86" s="272"/>
      <c r="J86" s="92">
        <f>IF(ISBLANK(H86), 'Enter Head to Work Out AE'!D84, (H86*I86))</f>
        <v>0</v>
      </c>
      <c r="K86" s="277" t="str">
        <f t="shared" si="40"/>
        <v/>
      </c>
      <c r="L86" s="278"/>
      <c r="M86" s="278"/>
      <c r="N86" s="93" t="str">
        <f t="shared" si="41"/>
        <v/>
      </c>
      <c r="O86" s="94" t="str">
        <f t="shared" si="42"/>
        <v/>
      </c>
      <c r="P86" s="95" t="str">
        <f t="shared" si="43"/>
        <v/>
      </c>
      <c r="Q86" s="315" t="str">
        <f t="shared" si="44"/>
        <v/>
      </c>
      <c r="R86" s="317"/>
      <c r="S86" s="330" t="str" cm="1">
        <f t="array" ref="S86">IF(G86=0,"",_xlfn.IFS(G86="No grazing value - 0",R86*0,G86="Low - 10%",R86*0.1,G86="Moderate - 20%",R86*0.2,G86="High - 30%",R86*0.3,G86="Introduced pastures/Intensive - 45%", R86*0.45, G86="STACK method",R86*1))</f>
        <v/>
      </c>
      <c r="T86" s="319" t="str">
        <f t="shared" si="45"/>
        <v/>
      </c>
      <c r="U86" s="97" t="str">
        <f t="shared" si="46"/>
        <v/>
      </c>
      <c r="V86" s="97" t="str">
        <f t="shared" si="47"/>
        <v/>
      </c>
      <c r="W86" s="389" t="str">
        <f t="shared" si="48"/>
        <v/>
      </c>
      <c r="X86" s="388" t="str">
        <f t="shared" ca="1" si="49"/>
        <v/>
      </c>
      <c r="Y86" s="283"/>
      <c r="Z86" s="284"/>
      <c r="AA86" s="92">
        <f>IF(ISBLANK(Y86), 'Enter Head to Work Out AE'!$D84, (Y86*Z86))</f>
        <v>0</v>
      </c>
      <c r="AB86" s="277" t="str">
        <f t="shared" si="50"/>
        <v/>
      </c>
      <c r="AC86" s="278"/>
      <c r="AD86" s="278"/>
      <c r="AE86" s="93" t="str">
        <f t="shared" si="51"/>
        <v/>
      </c>
      <c r="AF86" s="94" t="str">
        <f t="shared" si="52"/>
        <v/>
      </c>
      <c r="AG86" s="95" t="str">
        <f t="shared" si="53"/>
        <v/>
      </c>
      <c r="AH86" s="315" t="str">
        <f t="shared" si="54"/>
        <v/>
      </c>
      <c r="AI86" s="328" t="str">
        <f t="shared" si="55"/>
        <v/>
      </c>
      <c r="AJ86" s="319" t="str">
        <f t="shared" si="56"/>
        <v/>
      </c>
      <c r="AK86" s="97" t="str">
        <f t="shared" si="57"/>
        <v/>
      </c>
      <c r="AL86" s="97" t="str">
        <f t="shared" si="38"/>
        <v/>
      </c>
      <c r="AM86" s="394" t="str">
        <f t="shared" si="58"/>
        <v/>
      </c>
      <c r="AN86" s="388" t="str">
        <f t="shared" ca="1" si="59"/>
        <v/>
      </c>
      <c r="AO86" s="271"/>
      <c r="AP86" s="284"/>
      <c r="AQ86" s="92">
        <f>IF(ISBLANK(AO86), 'Enter Head to Work Out AE'!$D84, (AO86*AP86))</f>
        <v>0</v>
      </c>
      <c r="AR86" s="277" t="str">
        <f t="shared" si="60"/>
        <v/>
      </c>
      <c r="AS86" s="278"/>
      <c r="AT86" s="278"/>
      <c r="AU86" s="93" t="str">
        <f t="shared" si="61"/>
        <v/>
      </c>
      <c r="AV86" s="94" t="str">
        <f t="shared" si="62"/>
        <v/>
      </c>
      <c r="AW86" s="95" t="str">
        <f t="shared" si="63"/>
        <v/>
      </c>
      <c r="AX86" s="315" t="str">
        <f t="shared" si="64"/>
        <v/>
      </c>
      <c r="AY86" s="328" t="str">
        <f t="shared" si="39"/>
        <v/>
      </c>
      <c r="AZ86" s="319" t="str">
        <f t="shared" si="65"/>
        <v/>
      </c>
      <c r="BA86" s="97" t="str">
        <f t="shared" si="66"/>
        <v/>
      </c>
      <c r="BB86" s="97" t="str">
        <f t="shared" si="67"/>
        <v/>
      </c>
      <c r="BC86" s="394" t="str">
        <f t="shared" si="68"/>
        <v/>
      </c>
      <c r="BD86" s="388" t="str">
        <f t="shared" ca="1" si="69"/>
        <v/>
      </c>
      <c r="BE86" s="271"/>
      <c r="BF86" s="289"/>
      <c r="BG86" s="345"/>
      <c r="BH86" s="290"/>
    </row>
    <row r="87" spans="1:60" ht="22.5" customHeight="1">
      <c r="A87" s="120"/>
      <c r="B87" s="221" t="str">
        <f>IF(ISBLANK('Baseline Paddock Data'!B87),"",'Baseline Paddock Data'!B87)</f>
        <v/>
      </c>
      <c r="C87" s="83" t="str">
        <f>IF(ISBLANK('Baseline Paddock Data'!C87),"",'Baseline Paddock Data'!C87)</f>
        <v/>
      </c>
      <c r="D87" s="326">
        <f>IF(ISBLANK(C87),"",(IF(ISBLANK('Baseline Paddock Data'!D87),'Baseline Paddock Data'!F87,'Baseline Paddock Data'!D87/2.471)))</f>
        <v>0</v>
      </c>
      <c r="E87" s="326">
        <f>IF(ISBLANK(C87),"",(IF(ISBLANK('Baseline Paddock Data'!E87),'Baseline Paddock Data'!G87,'Baseline Paddock Data'!E87/2.471)))</f>
        <v>0</v>
      </c>
      <c r="F87" s="230" t="str">
        <f>IF(ISBLANK('Baseline Paddock Data'!H87),"",'Baseline Paddock Data'!H87)</f>
        <v/>
      </c>
      <c r="G87" s="270"/>
      <c r="H87" s="271"/>
      <c r="I87" s="272"/>
      <c r="J87" s="92">
        <f>IF(ISBLANK(H87), 'Enter Head to Work Out AE'!D85, (H87*I87))</f>
        <v>0</v>
      </c>
      <c r="K87" s="277" t="str">
        <f t="shared" si="40"/>
        <v/>
      </c>
      <c r="L87" s="278"/>
      <c r="M87" s="278"/>
      <c r="N87" s="93" t="str">
        <f t="shared" si="41"/>
        <v/>
      </c>
      <c r="O87" s="94" t="str">
        <f t="shared" si="42"/>
        <v/>
      </c>
      <c r="P87" s="95" t="str">
        <f t="shared" si="43"/>
        <v/>
      </c>
      <c r="Q87" s="315" t="str">
        <f t="shared" si="44"/>
        <v/>
      </c>
      <c r="R87" s="317"/>
      <c r="S87" s="330" t="str" cm="1">
        <f t="array" ref="S87">IF(G87=0,"",_xlfn.IFS(G87="No grazing value - 0",R87*0,G87="Low - 10%",R87*0.1,G87="Moderate - 20%",R87*0.2,G87="High - 30%",R87*0.3,G87="Introduced pastures/Intensive - 45%", R87*0.45, G87="STACK method",R87*1))</f>
        <v/>
      </c>
      <c r="T87" s="319" t="str">
        <f t="shared" si="45"/>
        <v/>
      </c>
      <c r="U87" s="97" t="str">
        <f t="shared" si="46"/>
        <v/>
      </c>
      <c r="V87" s="97" t="str">
        <f t="shared" si="47"/>
        <v/>
      </c>
      <c r="W87" s="389" t="str">
        <f t="shared" si="48"/>
        <v/>
      </c>
      <c r="X87" s="388" t="str">
        <f t="shared" ca="1" si="49"/>
        <v/>
      </c>
      <c r="Y87" s="283"/>
      <c r="Z87" s="284"/>
      <c r="AA87" s="92">
        <f>IF(ISBLANK(Y87), 'Enter Head to Work Out AE'!$D85, (Y87*Z87))</f>
        <v>0</v>
      </c>
      <c r="AB87" s="277" t="str">
        <f t="shared" si="50"/>
        <v/>
      </c>
      <c r="AC87" s="278"/>
      <c r="AD87" s="278"/>
      <c r="AE87" s="93" t="str">
        <f t="shared" si="51"/>
        <v/>
      </c>
      <c r="AF87" s="94" t="str">
        <f t="shared" si="52"/>
        <v/>
      </c>
      <c r="AG87" s="95" t="str">
        <f t="shared" si="53"/>
        <v/>
      </c>
      <c r="AH87" s="315" t="str">
        <f t="shared" si="54"/>
        <v/>
      </c>
      <c r="AI87" s="328" t="str">
        <f t="shared" si="55"/>
        <v/>
      </c>
      <c r="AJ87" s="319" t="str">
        <f t="shared" si="56"/>
        <v/>
      </c>
      <c r="AK87" s="97" t="str">
        <f t="shared" si="57"/>
        <v/>
      </c>
      <c r="AL87" s="97" t="str">
        <f t="shared" si="38"/>
        <v/>
      </c>
      <c r="AM87" s="394" t="str">
        <f t="shared" si="58"/>
        <v/>
      </c>
      <c r="AN87" s="388" t="str">
        <f t="shared" ca="1" si="59"/>
        <v/>
      </c>
      <c r="AO87" s="271"/>
      <c r="AP87" s="284"/>
      <c r="AQ87" s="92">
        <f>IF(ISBLANK(AO87), 'Enter Head to Work Out AE'!$D85, (AO87*AP87))</f>
        <v>0</v>
      </c>
      <c r="AR87" s="277" t="str">
        <f t="shared" si="60"/>
        <v/>
      </c>
      <c r="AS87" s="278"/>
      <c r="AT87" s="278"/>
      <c r="AU87" s="93" t="str">
        <f t="shared" si="61"/>
        <v/>
      </c>
      <c r="AV87" s="94" t="str">
        <f t="shared" si="62"/>
        <v/>
      </c>
      <c r="AW87" s="95" t="str">
        <f t="shared" si="63"/>
        <v/>
      </c>
      <c r="AX87" s="315" t="str">
        <f t="shared" si="64"/>
        <v/>
      </c>
      <c r="AY87" s="328" t="str">
        <f t="shared" si="39"/>
        <v/>
      </c>
      <c r="AZ87" s="319" t="str">
        <f t="shared" si="65"/>
        <v/>
      </c>
      <c r="BA87" s="97" t="str">
        <f t="shared" si="66"/>
        <v/>
      </c>
      <c r="BB87" s="97" t="str">
        <f t="shared" si="67"/>
        <v/>
      </c>
      <c r="BC87" s="394" t="str">
        <f t="shared" si="68"/>
        <v/>
      </c>
      <c r="BD87" s="388" t="str">
        <f t="shared" ca="1" si="69"/>
        <v/>
      </c>
      <c r="BE87" s="271"/>
      <c r="BF87" s="289"/>
      <c r="BG87" s="345"/>
      <c r="BH87" s="290"/>
    </row>
    <row r="88" spans="1:60" ht="22.5" customHeight="1">
      <c r="A88" s="120"/>
      <c r="B88" s="221" t="str">
        <f>IF(ISBLANK('Baseline Paddock Data'!B88),"",'Baseline Paddock Data'!B88)</f>
        <v/>
      </c>
      <c r="C88" s="83" t="str">
        <f>IF(ISBLANK('Baseline Paddock Data'!C88),"",'Baseline Paddock Data'!C88)</f>
        <v/>
      </c>
      <c r="D88" s="326">
        <f>IF(ISBLANK(C88),"",(IF(ISBLANK('Baseline Paddock Data'!D88),'Baseline Paddock Data'!F88,'Baseline Paddock Data'!D88/2.471)))</f>
        <v>0</v>
      </c>
      <c r="E88" s="326">
        <f>IF(ISBLANK(C88),"",(IF(ISBLANK('Baseline Paddock Data'!E88),'Baseline Paddock Data'!G88,'Baseline Paddock Data'!E88/2.471)))</f>
        <v>0</v>
      </c>
      <c r="F88" s="230" t="str">
        <f>IF(ISBLANK('Baseline Paddock Data'!H88),"",'Baseline Paddock Data'!H88)</f>
        <v/>
      </c>
      <c r="G88" s="270"/>
      <c r="H88" s="271"/>
      <c r="I88" s="272"/>
      <c r="J88" s="92">
        <f>IF(ISBLANK(H88), 'Enter Head to Work Out AE'!D86, (H88*I88))</f>
        <v>0</v>
      </c>
      <c r="K88" s="277" t="str">
        <f t="shared" si="40"/>
        <v/>
      </c>
      <c r="L88" s="278"/>
      <c r="M88" s="278"/>
      <c r="N88" s="93" t="str">
        <f t="shared" si="41"/>
        <v/>
      </c>
      <c r="O88" s="94" t="str">
        <f t="shared" si="42"/>
        <v/>
      </c>
      <c r="P88" s="95" t="str">
        <f t="shared" si="43"/>
        <v/>
      </c>
      <c r="Q88" s="315" t="str">
        <f t="shared" si="44"/>
        <v/>
      </c>
      <c r="R88" s="317"/>
      <c r="S88" s="330" t="str" cm="1">
        <f t="array" ref="S88">IF(G88=0,"",_xlfn.IFS(G88="No grazing value - 0",R88*0,G88="Low - 10%",R88*0.1,G88="Moderate - 20%",R88*0.2,G88="High - 30%",R88*0.3,G88="Introduced pastures/Intensive - 45%", R88*0.45, G88="STACK method",R88*1))</f>
        <v/>
      </c>
      <c r="T88" s="319" t="str">
        <f t="shared" si="45"/>
        <v/>
      </c>
      <c r="U88" s="97" t="str">
        <f t="shared" si="46"/>
        <v/>
      </c>
      <c r="V88" s="97" t="str">
        <f t="shared" si="47"/>
        <v/>
      </c>
      <c r="W88" s="389" t="str">
        <f t="shared" si="48"/>
        <v/>
      </c>
      <c r="X88" s="388" t="str">
        <f t="shared" ca="1" si="49"/>
        <v/>
      </c>
      <c r="Y88" s="283"/>
      <c r="Z88" s="284"/>
      <c r="AA88" s="92">
        <f>IF(ISBLANK(Y88), 'Enter Head to Work Out AE'!$D86, (Y88*Z88))</f>
        <v>0</v>
      </c>
      <c r="AB88" s="277" t="str">
        <f t="shared" si="50"/>
        <v/>
      </c>
      <c r="AC88" s="278"/>
      <c r="AD88" s="278"/>
      <c r="AE88" s="93" t="str">
        <f t="shared" si="51"/>
        <v/>
      </c>
      <c r="AF88" s="94" t="str">
        <f t="shared" si="52"/>
        <v/>
      </c>
      <c r="AG88" s="95" t="str">
        <f t="shared" si="53"/>
        <v/>
      </c>
      <c r="AH88" s="315" t="str">
        <f t="shared" si="54"/>
        <v/>
      </c>
      <c r="AI88" s="328" t="str">
        <f t="shared" si="55"/>
        <v/>
      </c>
      <c r="AJ88" s="319" t="str">
        <f t="shared" si="56"/>
        <v/>
      </c>
      <c r="AK88" s="97" t="str">
        <f t="shared" si="57"/>
        <v/>
      </c>
      <c r="AL88" s="97" t="str">
        <f t="shared" si="38"/>
        <v/>
      </c>
      <c r="AM88" s="394" t="str">
        <f t="shared" si="58"/>
        <v/>
      </c>
      <c r="AN88" s="388" t="str">
        <f t="shared" ca="1" si="59"/>
        <v/>
      </c>
      <c r="AO88" s="271"/>
      <c r="AP88" s="284"/>
      <c r="AQ88" s="92">
        <f>IF(ISBLANK(AO88), 'Enter Head to Work Out AE'!$D86, (AO88*AP88))</f>
        <v>0</v>
      </c>
      <c r="AR88" s="277" t="str">
        <f t="shared" si="60"/>
        <v/>
      </c>
      <c r="AS88" s="278"/>
      <c r="AT88" s="278"/>
      <c r="AU88" s="93" t="str">
        <f t="shared" si="61"/>
        <v/>
      </c>
      <c r="AV88" s="94" t="str">
        <f t="shared" si="62"/>
        <v/>
      </c>
      <c r="AW88" s="95" t="str">
        <f t="shared" si="63"/>
        <v/>
      </c>
      <c r="AX88" s="315" t="str">
        <f t="shared" si="64"/>
        <v/>
      </c>
      <c r="AY88" s="328" t="str">
        <f t="shared" si="39"/>
        <v/>
      </c>
      <c r="AZ88" s="319" t="str">
        <f t="shared" si="65"/>
        <v/>
      </c>
      <c r="BA88" s="97" t="str">
        <f t="shared" si="66"/>
        <v/>
      </c>
      <c r="BB88" s="97" t="str">
        <f t="shared" si="67"/>
        <v/>
      </c>
      <c r="BC88" s="394" t="str">
        <f t="shared" si="68"/>
        <v/>
      </c>
      <c r="BD88" s="388" t="str">
        <f t="shared" ca="1" si="69"/>
        <v/>
      </c>
      <c r="BE88" s="271"/>
      <c r="BF88" s="289"/>
      <c r="BG88" s="345"/>
      <c r="BH88" s="290"/>
    </row>
    <row r="89" spans="1:60" ht="22.5" customHeight="1">
      <c r="A89" s="120"/>
      <c r="B89" s="221" t="str">
        <f>IF(ISBLANK('Baseline Paddock Data'!B89),"",'Baseline Paddock Data'!B89)</f>
        <v/>
      </c>
      <c r="C89" s="83" t="str">
        <f>IF(ISBLANK('Baseline Paddock Data'!C89),"",'Baseline Paddock Data'!C89)</f>
        <v/>
      </c>
      <c r="D89" s="326">
        <f>IF(ISBLANK(C89),"",(IF(ISBLANK('Baseline Paddock Data'!D89),'Baseline Paddock Data'!F89,'Baseline Paddock Data'!D89/2.471)))</f>
        <v>0</v>
      </c>
      <c r="E89" s="326">
        <f>IF(ISBLANK(C89),"",(IF(ISBLANK('Baseline Paddock Data'!E89),'Baseline Paddock Data'!G89,'Baseline Paddock Data'!E89/2.471)))</f>
        <v>0</v>
      </c>
      <c r="F89" s="230" t="str">
        <f>IF(ISBLANK('Baseline Paddock Data'!H89),"",'Baseline Paddock Data'!H89)</f>
        <v/>
      </c>
      <c r="G89" s="270"/>
      <c r="H89" s="271"/>
      <c r="I89" s="272"/>
      <c r="J89" s="92">
        <f>IF(ISBLANK(H89), 'Enter Head to Work Out AE'!D87, (H89*I89))</f>
        <v>0</v>
      </c>
      <c r="K89" s="277" t="str">
        <f t="shared" si="40"/>
        <v/>
      </c>
      <c r="L89" s="278"/>
      <c r="M89" s="278"/>
      <c r="N89" s="93" t="str">
        <f t="shared" si="41"/>
        <v/>
      </c>
      <c r="O89" s="94" t="str">
        <f t="shared" si="42"/>
        <v/>
      </c>
      <c r="P89" s="95" t="str">
        <f t="shared" si="43"/>
        <v/>
      </c>
      <c r="Q89" s="315" t="str">
        <f t="shared" si="44"/>
        <v/>
      </c>
      <c r="R89" s="317"/>
      <c r="S89" s="330" t="str" cm="1">
        <f t="array" ref="S89">IF(G89=0,"",_xlfn.IFS(G89="No grazing value - 0",R89*0,G89="Low - 10%",R89*0.1,G89="Moderate - 20%",R89*0.2,G89="High - 30%",R89*0.3,G89="Introduced pastures/Intensive - 45%", R89*0.45, G89="STACK method",R89*1))</f>
        <v/>
      </c>
      <c r="T89" s="319" t="str">
        <f t="shared" si="45"/>
        <v/>
      </c>
      <c r="U89" s="97" t="str">
        <f t="shared" si="46"/>
        <v/>
      </c>
      <c r="V89" s="97" t="str">
        <f t="shared" si="47"/>
        <v/>
      </c>
      <c r="W89" s="389" t="str">
        <f t="shared" si="48"/>
        <v/>
      </c>
      <c r="X89" s="388" t="str">
        <f t="shared" ca="1" si="49"/>
        <v/>
      </c>
      <c r="Y89" s="283"/>
      <c r="Z89" s="284"/>
      <c r="AA89" s="92">
        <f>IF(ISBLANK(Y89), 'Enter Head to Work Out AE'!$D87, (Y89*Z89))</f>
        <v>0</v>
      </c>
      <c r="AB89" s="277" t="str">
        <f t="shared" si="50"/>
        <v/>
      </c>
      <c r="AC89" s="278"/>
      <c r="AD89" s="278"/>
      <c r="AE89" s="93" t="str">
        <f t="shared" si="51"/>
        <v/>
      </c>
      <c r="AF89" s="94" t="str">
        <f t="shared" si="52"/>
        <v/>
      </c>
      <c r="AG89" s="95" t="str">
        <f t="shared" si="53"/>
        <v/>
      </c>
      <c r="AH89" s="315" t="str">
        <f t="shared" si="54"/>
        <v/>
      </c>
      <c r="AI89" s="328" t="str">
        <f t="shared" si="55"/>
        <v/>
      </c>
      <c r="AJ89" s="319" t="str">
        <f t="shared" si="56"/>
        <v/>
      </c>
      <c r="AK89" s="97" t="str">
        <f t="shared" si="57"/>
        <v/>
      </c>
      <c r="AL89" s="97" t="str">
        <f t="shared" si="38"/>
        <v/>
      </c>
      <c r="AM89" s="394" t="str">
        <f t="shared" si="58"/>
        <v/>
      </c>
      <c r="AN89" s="388" t="str">
        <f t="shared" ca="1" si="59"/>
        <v/>
      </c>
      <c r="AO89" s="271"/>
      <c r="AP89" s="284"/>
      <c r="AQ89" s="92">
        <f>IF(ISBLANK(AO89), 'Enter Head to Work Out AE'!$D87, (AO89*AP89))</f>
        <v>0</v>
      </c>
      <c r="AR89" s="277" t="str">
        <f t="shared" si="60"/>
        <v/>
      </c>
      <c r="AS89" s="278"/>
      <c r="AT89" s="278"/>
      <c r="AU89" s="93" t="str">
        <f t="shared" si="61"/>
        <v/>
      </c>
      <c r="AV89" s="94" t="str">
        <f t="shared" si="62"/>
        <v/>
      </c>
      <c r="AW89" s="95" t="str">
        <f t="shared" si="63"/>
        <v/>
      </c>
      <c r="AX89" s="315" t="str">
        <f t="shared" si="64"/>
        <v/>
      </c>
      <c r="AY89" s="328" t="str">
        <f t="shared" si="39"/>
        <v/>
      </c>
      <c r="AZ89" s="319" t="str">
        <f t="shared" si="65"/>
        <v/>
      </c>
      <c r="BA89" s="97" t="str">
        <f t="shared" si="66"/>
        <v/>
      </c>
      <c r="BB89" s="97" t="str">
        <f t="shared" si="67"/>
        <v/>
      </c>
      <c r="BC89" s="394" t="str">
        <f t="shared" si="68"/>
        <v/>
      </c>
      <c r="BD89" s="388" t="str">
        <f t="shared" ca="1" si="69"/>
        <v/>
      </c>
      <c r="BE89" s="271"/>
      <c r="BF89" s="289"/>
      <c r="BG89" s="345"/>
      <c r="BH89" s="290"/>
    </row>
    <row r="90" spans="1:60" ht="22.5" customHeight="1">
      <c r="A90" s="120"/>
      <c r="B90" s="221" t="str">
        <f>IF(ISBLANK('Baseline Paddock Data'!B90),"",'Baseline Paddock Data'!B90)</f>
        <v/>
      </c>
      <c r="C90" s="83" t="str">
        <f>IF(ISBLANK('Baseline Paddock Data'!C90),"",'Baseline Paddock Data'!C90)</f>
        <v/>
      </c>
      <c r="D90" s="326">
        <f>IF(ISBLANK(C90),"",(IF(ISBLANK('Baseline Paddock Data'!D90),'Baseline Paddock Data'!F90,'Baseline Paddock Data'!D90/2.471)))</f>
        <v>0</v>
      </c>
      <c r="E90" s="326">
        <f>IF(ISBLANK(C90),"",(IF(ISBLANK('Baseline Paddock Data'!E90),'Baseline Paddock Data'!G90,'Baseline Paddock Data'!E90/2.471)))</f>
        <v>0</v>
      </c>
      <c r="F90" s="230" t="str">
        <f>IF(ISBLANK('Baseline Paddock Data'!H90),"",'Baseline Paddock Data'!H90)</f>
        <v/>
      </c>
      <c r="G90" s="270"/>
      <c r="H90" s="271"/>
      <c r="I90" s="272"/>
      <c r="J90" s="92">
        <f>IF(ISBLANK(H90), 'Enter Head to Work Out AE'!D88, (H90*I90))</f>
        <v>0</v>
      </c>
      <c r="K90" s="277" t="str">
        <f t="shared" si="40"/>
        <v/>
      </c>
      <c r="L90" s="278"/>
      <c r="M90" s="278"/>
      <c r="N90" s="93" t="str">
        <f t="shared" si="41"/>
        <v/>
      </c>
      <c r="O90" s="94" t="str">
        <f t="shared" si="42"/>
        <v/>
      </c>
      <c r="P90" s="95" t="str">
        <f t="shared" si="43"/>
        <v/>
      </c>
      <c r="Q90" s="315" t="str">
        <f t="shared" si="44"/>
        <v/>
      </c>
      <c r="R90" s="317"/>
      <c r="S90" s="330" t="str" cm="1">
        <f t="array" ref="S90">IF(G90=0,"",_xlfn.IFS(G90="No grazing value - 0",R90*0,G90="Low - 10%",R90*0.1,G90="Moderate - 20%",R90*0.2,G90="High - 30%",R90*0.3,G90="Introduced pastures/Intensive - 45%", R90*0.45, G90="STACK method",R90*1))</f>
        <v/>
      </c>
      <c r="T90" s="319" t="str">
        <f t="shared" si="45"/>
        <v/>
      </c>
      <c r="U90" s="97" t="str">
        <f t="shared" si="46"/>
        <v/>
      </c>
      <c r="V90" s="97" t="str">
        <f t="shared" si="47"/>
        <v/>
      </c>
      <c r="W90" s="389" t="str">
        <f t="shared" si="48"/>
        <v/>
      </c>
      <c r="X90" s="388" t="str">
        <f t="shared" ca="1" si="49"/>
        <v/>
      </c>
      <c r="Y90" s="283"/>
      <c r="Z90" s="284"/>
      <c r="AA90" s="92">
        <f>IF(ISBLANK(Y90), 'Enter Head to Work Out AE'!$D88, (Y90*Z90))</f>
        <v>0</v>
      </c>
      <c r="AB90" s="277" t="str">
        <f t="shared" si="50"/>
        <v/>
      </c>
      <c r="AC90" s="278"/>
      <c r="AD90" s="278"/>
      <c r="AE90" s="93" t="str">
        <f t="shared" si="51"/>
        <v/>
      </c>
      <c r="AF90" s="94" t="str">
        <f t="shared" si="52"/>
        <v/>
      </c>
      <c r="AG90" s="95" t="str">
        <f t="shared" si="53"/>
        <v/>
      </c>
      <c r="AH90" s="315" t="str">
        <f t="shared" si="54"/>
        <v/>
      </c>
      <c r="AI90" s="328" t="str">
        <f t="shared" si="55"/>
        <v/>
      </c>
      <c r="AJ90" s="319" t="str">
        <f t="shared" si="56"/>
        <v/>
      </c>
      <c r="AK90" s="97" t="str">
        <f t="shared" si="57"/>
        <v/>
      </c>
      <c r="AL90" s="97" t="str">
        <f t="shared" si="38"/>
        <v/>
      </c>
      <c r="AM90" s="394" t="str">
        <f t="shared" si="58"/>
        <v/>
      </c>
      <c r="AN90" s="388" t="str">
        <f t="shared" ca="1" si="59"/>
        <v/>
      </c>
      <c r="AO90" s="271"/>
      <c r="AP90" s="284"/>
      <c r="AQ90" s="92">
        <f>IF(ISBLANK(AO90), 'Enter Head to Work Out AE'!$D88, (AO90*AP90))</f>
        <v>0</v>
      </c>
      <c r="AR90" s="277" t="str">
        <f t="shared" si="60"/>
        <v/>
      </c>
      <c r="AS90" s="278"/>
      <c r="AT90" s="278"/>
      <c r="AU90" s="93" t="str">
        <f t="shared" si="61"/>
        <v/>
      </c>
      <c r="AV90" s="94" t="str">
        <f t="shared" si="62"/>
        <v/>
      </c>
      <c r="AW90" s="95" t="str">
        <f t="shared" si="63"/>
        <v/>
      </c>
      <c r="AX90" s="315" t="str">
        <f t="shared" si="64"/>
        <v/>
      </c>
      <c r="AY90" s="328" t="str">
        <f t="shared" si="39"/>
        <v/>
      </c>
      <c r="AZ90" s="319" t="str">
        <f t="shared" si="65"/>
        <v/>
      </c>
      <c r="BA90" s="97" t="str">
        <f t="shared" si="66"/>
        <v/>
      </c>
      <c r="BB90" s="97" t="str">
        <f t="shared" si="67"/>
        <v/>
      </c>
      <c r="BC90" s="394" t="str">
        <f t="shared" si="68"/>
        <v/>
      </c>
      <c r="BD90" s="388" t="str">
        <f t="shared" ca="1" si="69"/>
        <v/>
      </c>
      <c r="BE90" s="271"/>
      <c r="BF90" s="289"/>
      <c r="BG90" s="345"/>
      <c r="BH90" s="290"/>
    </row>
    <row r="91" spans="1:60" ht="22.5" customHeight="1">
      <c r="A91" s="120"/>
      <c r="B91" s="221" t="str">
        <f>IF(ISBLANK('Baseline Paddock Data'!B91),"",'Baseline Paddock Data'!B91)</f>
        <v/>
      </c>
      <c r="C91" s="83" t="str">
        <f>IF(ISBLANK('Baseline Paddock Data'!C91),"",'Baseline Paddock Data'!C91)</f>
        <v/>
      </c>
      <c r="D91" s="326">
        <f>IF(ISBLANK(C91),"",(IF(ISBLANK('Baseline Paddock Data'!D91),'Baseline Paddock Data'!F91,'Baseline Paddock Data'!D91/2.471)))</f>
        <v>0</v>
      </c>
      <c r="E91" s="326">
        <f>IF(ISBLANK(C91),"",(IF(ISBLANK('Baseline Paddock Data'!E91),'Baseline Paddock Data'!G91,'Baseline Paddock Data'!E91/2.471)))</f>
        <v>0</v>
      </c>
      <c r="F91" s="230" t="str">
        <f>IF(ISBLANK('Baseline Paddock Data'!H91),"",'Baseline Paddock Data'!H91)</f>
        <v/>
      </c>
      <c r="G91" s="270"/>
      <c r="H91" s="271"/>
      <c r="I91" s="272"/>
      <c r="J91" s="92">
        <f>IF(ISBLANK(H91), 'Enter Head to Work Out AE'!D89, (H91*I91))</f>
        <v>0</v>
      </c>
      <c r="K91" s="277" t="str">
        <f t="shared" si="40"/>
        <v/>
      </c>
      <c r="L91" s="278"/>
      <c r="M91" s="278"/>
      <c r="N91" s="93" t="str">
        <f t="shared" si="41"/>
        <v/>
      </c>
      <c r="O91" s="94" t="str">
        <f t="shared" si="42"/>
        <v/>
      </c>
      <c r="P91" s="95" t="str">
        <f t="shared" si="43"/>
        <v/>
      </c>
      <c r="Q91" s="315" t="str">
        <f t="shared" si="44"/>
        <v/>
      </c>
      <c r="R91" s="317"/>
      <c r="S91" s="330" t="str" cm="1">
        <f t="array" ref="S91">IF(G91=0,"",_xlfn.IFS(G91="No grazing value - 0",R91*0,G91="Low - 10%",R91*0.1,G91="Moderate - 20%",R91*0.2,G91="High - 30%",R91*0.3,G91="Introduced pastures/Intensive - 45%", R91*0.45, G91="STACK method",R91*1))</f>
        <v/>
      </c>
      <c r="T91" s="319" t="str">
        <f t="shared" si="45"/>
        <v/>
      </c>
      <c r="U91" s="97" t="str">
        <f t="shared" si="46"/>
        <v/>
      </c>
      <c r="V91" s="97" t="str">
        <f t="shared" si="47"/>
        <v/>
      </c>
      <c r="W91" s="389" t="str">
        <f t="shared" si="48"/>
        <v/>
      </c>
      <c r="X91" s="388" t="str">
        <f t="shared" ca="1" si="49"/>
        <v/>
      </c>
      <c r="Y91" s="283"/>
      <c r="Z91" s="284"/>
      <c r="AA91" s="92">
        <f>IF(ISBLANK(Y91), 'Enter Head to Work Out AE'!$D89, (Y91*Z91))</f>
        <v>0</v>
      </c>
      <c r="AB91" s="277" t="str">
        <f t="shared" si="50"/>
        <v/>
      </c>
      <c r="AC91" s="278"/>
      <c r="AD91" s="278"/>
      <c r="AE91" s="93" t="str">
        <f t="shared" si="51"/>
        <v/>
      </c>
      <c r="AF91" s="94" t="str">
        <f t="shared" si="52"/>
        <v/>
      </c>
      <c r="AG91" s="95" t="str">
        <f t="shared" si="53"/>
        <v/>
      </c>
      <c r="AH91" s="315" t="str">
        <f t="shared" si="54"/>
        <v/>
      </c>
      <c r="AI91" s="328" t="str">
        <f t="shared" si="55"/>
        <v/>
      </c>
      <c r="AJ91" s="319" t="str">
        <f t="shared" si="56"/>
        <v/>
      </c>
      <c r="AK91" s="97" t="str">
        <f t="shared" si="57"/>
        <v/>
      </c>
      <c r="AL91" s="97" t="str">
        <f t="shared" si="38"/>
        <v/>
      </c>
      <c r="AM91" s="394" t="str">
        <f t="shared" si="58"/>
        <v/>
      </c>
      <c r="AN91" s="388" t="str">
        <f t="shared" ca="1" si="59"/>
        <v/>
      </c>
      <c r="AO91" s="271"/>
      <c r="AP91" s="284"/>
      <c r="AQ91" s="92">
        <f>IF(ISBLANK(AO91), 'Enter Head to Work Out AE'!$D89, (AO91*AP91))</f>
        <v>0</v>
      </c>
      <c r="AR91" s="277" t="str">
        <f t="shared" si="60"/>
        <v/>
      </c>
      <c r="AS91" s="278"/>
      <c r="AT91" s="278"/>
      <c r="AU91" s="93" t="str">
        <f t="shared" si="61"/>
        <v/>
      </c>
      <c r="AV91" s="94" t="str">
        <f t="shared" si="62"/>
        <v/>
      </c>
      <c r="AW91" s="95" t="str">
        <f t="shared" si="63"/>
        <v/>
      </c>
      <c r="AX91" s="315" t="str">
        <f t="shared" si="64"/>
        <v/>
      </c>
      <c r="AY91" s="328" t="str">
        <f t="shared" si="39"/>
        <v/>
      </c>
      <c r="AZ91" s="319" t="str">
        <f t="shared" si="65"/>
        <v/>
      </c>
      <c r="BA91" s="97" t="str">
        <f t="shared" si="66"/>
        <v/>
      </c>
      <c r="BB91" s="97" t="str">
        <f t="shared" si="67"/>
        <v/>
      </c>
      <c r="BC91" s="394" t="str">
        <f t="shared" si="68"/>
        <v/>
      </c>
      <c r="BD91" s="388" t="str">
        <f t="shared" ca="1" si="69"/>
        <v/>
      </c>
      <c r="BE91" s="271"/>
      <c r="BF91" s="289"/>
      <c r="BG91" s="345"/>
      <c r="BH91" s="290"/>
    </row>
    <row r="92" spans="1:60" ht="22.5" customHeight="1">
      <c r="A92" s="120"/>
      <c r="B92" s="221" t="str">
        <f>IF(ISBLANK('Baseline Paddock Data'!B92),"",'Baseline Paddock Data'!B92)</f>
        <v/>
      </c>
      <c r="C92" s="83" t="str">
        <f>IF(ISBLANK('Baseline Paddock Data'!C92),"",'Baseline Paddock Data'!C92)</f>
        <v/>
      </c>
      <c r="D92" s="326">
        <f>IF(ISBLANK(C92),"",(IF(ISBLANK('Baseline Paddock Data'!D92),'Baseline Paddock Data'!F92,'Baseline Paddock Data'!D92/2.471)))</f>
        <v>0</v>
      </c>
      <c r="E92" s="326">
        <f>IF(ISBLANK(C92),"",(IF(ISBLANK('Baseline Paddock Data'!E92),'Baseline Paddock Data'!G92,'Baseline Paddock Data'!E92/2.471)))</f>
        <v>0</v>
      </c>
      <c r="F92" s="230" t="str">
        <f>IF(ISBLANK('Baseline Paddock Data'!H92),"",'Baseline Paddock Data'!H92)</f>
        <v/>
      </c>
      <c r="G92" s="270"/>
      <c r="H92" s="271"/>
      <c r="I92" s="272"/>
      <c r="J92" s="92">
        <f>IF(ISBLANK(H92), 'Enter Head to Work Out AE'!D90, (H92*I92))</f>
        <v>0</v>
      </c>
      <c r="K92" s="277" t="str">
        <f t="shared" si="40"/>
        <v/>
      </c>
      <c r="L92" s="278"/>
      <c r="M92" s="278"/>
      <c r="N92" s="93" t="str">
        <f t="shared" si="41"/>
        <v/>
      </c>
      <c r="O92" s="94" t="str">
        <f t="shared" si="42"/>
        <v/>
      </c>
      <c r="P92" s="95" t="str">
        <f t="shared" si="43"/>
        <v/>
      </c>
      <c r="Q92" s="315" t="str">
        <f t="shared" si="44"/>
        <v/>
      </c>
      <c r="R92" s="317"/>
      <c r="S92" s="330" t="str" cm="1">
        <f t="array" ref="S92">IF(G92=0,"",_xlfn.IFS(G92="No grazing value - 0",R92*0,G92="Low - 10%",R92*0.1,G92="Moderate - 20%",R92*0.2,G92="High - 30%",R92*0.3,G92="Introduced pastures/Intensive - 45%", R92*0.45, G92="STACK method",R92*1))</f>
        <v/>
      </c>
      <c r="T92" s="319" t="str">
        <f t="shared" si="45"/>
        <v/>
      </c>
      <c r="U92" s="97" t="str">
        <f t="shared" si="46"/>
        <v/>
      </c>
      <c r="V92" s="97" t="str">
        <f t="shared" si="47"/>
        <v/>
      </c>
      <c r="W92" s="389" t="str">
        <f t="shared" si="48"/>
        <v/>
      </c>
      <c r="X92" s="388" t="str">
        <f t="shared" ca="1" si="49"/>
        <v/>
      </c>
      <c r="Y92" s="283"/>
      <c r="Z92" s="284"/>
      <c r="AA92" s="92">
        <f>IF(ISBLANK(Y92), 'Enter Head to Work Out AE'!$D90, (Y92*Z92))</f>
        <v>0</v>
      </c>
      <c r="AB92" s="277" t="str">
        <f t="shared" si="50"/>
        <v/>
      </c>
      <c r="AC92" s="278"/>
      <c r="AD92" s="278"/>
      <c r="AE92" s="93" t="str">
        <f t="shared" si="51"/>
        <v/>
      </c>
      <c r="AF92" s="94" t="str">
        <f t="shared" si="52"/>
        <v/>
      </c>
      <c r="AG92" s="95" t="str">
        <f t="shared" si="53"/>
        <v/>
      </c>
      <c r="AH92" s="315" t="str">
        <f t="shared" si="54"/>
        <v/>
      </c>
      <c r="AI92" s="328" t="str">
        <f t="shared" si="55"/>
        <v/>
      </c>
      <c r="AJ92" s="319" t="str">
        <f t="shared" si="56"/>
        <v/>
      </c>
      <c r="AK92" s="97" t="str">
        <f t="shared" si="57"/>
        <v/>
      </c>
      <c r="AL92" s="97" t="str">
        <f t="shared" si="38"/>
        <v/>
      </c>
      <c r="AM92" s="394" t="str">
        <f t="shared" si="58"/>
        <v/>
      </c>
      <c r="AN92" s="388" t="str">
        <f t="shared" ca="1" si="59"/>
        <v/>
      </c>
      <c r="AO92" s="271"/>
      <c r="AP92" s="284"/>
      <c r="AQ92" s="92">
        <f>IF(ISBLANK(AO92), 'Enter Head to Work Out AE'!$D90, (AO92*AP92))</f>
        <v>0</v>
      </c>
      <c r="AR92" s="277" t="str">
        <f t="shared" si="60"/>
        <v/>
      </c>
      <c r="AS92" s="278"/>
      <c r="AT92" s="278"/>
      <c r="AU92" s="93" t="str">
        <f t="shared" si="61"/>
        <v/>
      </c>
      <c r="AV92" s="94" t="str">
        <f t="shared" si="62"/>
        <v/>
      </c>
      <c r="AW92" s="95" t="str">
        <f t="shared" si="63"/>
        <v/>
      </c>
      <c r="AX92" s="315" t="str">
        <f t="shared" si="64"/>
        <v/>
      </c>
      <c r="AY92" s="328" t="str">
        <f t="shared" si="39"/>
        <v/>
      </c>
      <c r="AZ92" s="319" t="str">
        <f t="shared" si="65"/>
        <v/>
      </c>
      <c r="BA92" s="97" t="str">
        <f t="shared" si="66"/>
        <v/>
      </c>
      <c r="BB92" s="97" t="str">
        <f t="shared" si="67"/>
        <v/>
      </c>
      <c r="BC92" s="394" t="str">
        <f t="shared" si="68"/>
        <v/>
      </c>
      <c r="BD92" s="388" t="str">
        <f t="shared" ca="1" si="69"/>
        <v/>
      </c>
      <c r="BE92" s="271"/>
      <c r="BF92" s="289"/>
      <c r="BG92" s="345"/>
      <c r="BH92" s="290"/>
    </row>
    <row r="93" spans="1:60" ht="22.5" customHeight="1">
      <c r="A93" s="120"/>
      <c r="B93" s="221" t="str">
        <f>IF(ISBLANK('Baseline Paddock Data'!B93),"",'Baseline Paddock Data'!B93)</f>
        <v/>
      </c>
      <c r="C93" s="83" t="str">
        <f>IF(ISBLANK('Baseline Paddock Data'!C93),"",'Baseline Paddock Data'!C93)</f>
        <v/>
      </c>
      <c r="D93" s="326">
        <f>IF(ISBLANK(C93),"",(IF(ISBLANK('Baseline Paddock Data'!D93),'Baseline Paddock Data'!F93,'Baseline Paddock Data'!D93/2.471)))</f>
        <v>0</v>
      </c>
      <c r="E93" s="326">
        <f>IF(ISBLANK(C93),"",(IF(ISBLANK('Baseline Paddock Data'!E93),'Baseline Paddock Data'!G93,'Baseline Paddock Data'!E93/2.471)))</f>
        <v>0</v>
      </c>
      <c r="F93" s="230" t="str">
        <f>IF(ISBLANK('Baseline Paddock Data'!H93),"",'Baseline Paddock Data'!H93)</f>
        <v/>
      </c>
      <c r="G93" s="270"/>
      <c r="H93" s="271"/>
      <c r="I93" s="272"/>
      <c r="J93" s="92">
        <f>IF(ISBLANK(H93), 'Enter Head to Work Out AE'!D91, (H93*I93))</f>
        <v>0</v>
      </c>
      <c r="K93" s="277" t="str">
        <f t="shared" si="40"/>
        <v/>
      </c>
      <c r="L93" s="278"/>
      <c r="M93" s="278"/>
      <c r="N93" s="93" t="str">
        <f t="shared" si="41"/>
        <v/>
      </c>
      <c r="O93" s="94" t="str">
        <f t="shared" si="42"/>
        <v/>
      </c>
      <c r="P93" s="95" t="str">
        <f t="shared" si="43"/>
        <v/>
      </c>
      <c r="Q93" s="315" t="str">
        <f t="shared" si="44"/>
        <v/>
      </c>
      <c r="R93" s="317"/>
      <c r="S93" s="330" t="str" cm="1">
        <f t="array" ref="S93">IF(G93=0,"",_xlfn.IFS(G93="No grazing value - 0",R93*0,G93="Low - 10%",R93*0.1,G93="Moderate - 20%",R93*0.2,G93="High - 30%",R93*0.3,G93="Introduced pastures/Intensive - 45%", R93*0.45, G93="STACK method",R93*1))</f>
        <v/>
      </c>
      <c r="T93" s="319" t="str">
        <f t="shared" si="45"/>
        <v/>
      </c>
      <c r="U93" s="97" t="str">
        <f t="shared" si="46"/>
        <v/>
      </c>
      <c r="V93" s="97" t="str">
        <f t="shared" si="47"/>
        <v/>
      </c>
      <c r="W93" s="389" t="str">
        <f t="shared" si="48"/>
        <v/>
      </c>
      <c r="X93" s="388" t="str">
        <f t="shared" ca="1" si="49"/>
        <v/>
      </c>
      <c r="Y93" s="283"/>
      <c r="Z93" s="284"/>
      <c r="AA93" s="92">
        <f>IF(ISBLANK(Y93), 'Enter Head to Work Out AE'!$D91, (Y93*Z93))</f>
        <v>0</v>
      </c>
      <c r="AB93" s="277" t="str">
        <f t="shared" si="50"/>
        <v/>
      </c>
      <c r="AC93" s="278"/>
      <c r="AD93" s="278"/>
      <c r="AE93" s="93" t="str">
        <f t="shared" si="51"/>
        <v/>
      </c>
      <c r="AF93" s="94" t="str">
        <f t="shared" si="52"/>
        <v/>
      </c>
      <c r="AG93" s="95" t="str">
        <f t="shared" si="53"/>
        <v/>
      </c>
      <c r="AH93" s="315" t="str">
        <f t="shared" si="54"/>
        <v/>
      </c>
      <c r="AI93" s="328" t="str">
        <f t="shared" si="55"/>
        <v/>
      </c>
      <c r="AJ93" s="319" t="str">
        <f t="shared" si="56"/>
        <v/>
      </c>
      <c r="AK93" s="97" t="str">
        <f t="shared" si="57"/>
        <v/>
      </c>
      <c r="AL93" s="97" t="str">
        <f t="shared" si="38"/>
        <v/>
      </c>
      <c r="AM93" s="394" t="str">
        <f t="shared" si="58"/>
        <v/>
      </c>
      <c r="AN93" s="388" t="str">
        <f t="shared" ca="1" si="59"/>
        <v/>
      </c>
      <c r="AO93" s="271"/>
      <c r="AP93" s="284"/>
      <c r="AQ93" s="92">
        <f>IF(ISBLANK(AO93), 'Enter Head to Work Out AE'!$D91, (AO93*AP93))</f>
        <v>0</v>
      </c>
      <c r="AR93" s="277" t="str">
        <f t="shared" si="60"/>
        <v/>
      </c>
      <c r="AS93" s="278"/>
      <c r="AT93" s="278"/>
      <c r="AU93" s="93" t="str">
        <f t="shared" si="61"/>
        <v/>
      </c>
      <c r="AV93" s="94" t="str">
        <f t="shared" si="62"/>
        <v/>
      </c>
      <c r="AW93" s="95" t="str">
        <f t="shared" si="63"/>
        <v/>
      </c>
      <c r="AX93" s="315" t="str">
        <f t="shared" si="64"/>
        <v/>
      </c>
      <c r="AY93" s="328" t="str">
        <f t="shared" si="39"/>
        <v/>
      </c>
      <c r="AZ93" s="319" t="str">
        <f t="shared" si="65"/>
        <v/>
      </c>
      <c r="BA93" s="97" t="str">
        <f t="shared" si="66"/>
        <v/>
      </c>
      <c r="BB93" s="97" t="str">
        <f t="shared" si="67"/>
        <v/>
      </c>
      <c r="BC93" s="394" t="str">
        <f t="shared" si="68"/>
        <v/>
      </c>
      <c r="BD93" s="388" t="str">
        <f t="shared" ca="1" si="69"/>
        <v/>
      </c>
      <c r="BE93" s="271"/>
      <c r="BF93" s="289"/>
      <c r="BG93" s="345"/>
      <c r="BH93" s="290"/>
    </row>
    <row r="94" spans="1:60" ht="22.5" customHeight="1">
      <c r="A94" s="120"/>
      <c r="B94" s="221" t="str">
        <f>IF(ISBLANK('Baseline Paddock Data'!B94),"",'Baseline Paddock Data'!B94)</f>
        <v/>
      </c>
      <c r="C94" s="83" t="str">
        <f>IF(ISBLANK('Baseline Paddock Data'!C94),"",'Baseline Paddock Data'!C94)</f>
        <v/>
      </c>
      <c r="D94" s="326">
        <f>IF(ISBLANK(C94),"",(IF(ISBLANK('Baseline Paddock Data'!D94),'Baseline Paddock Data'!F94,'Baseline Paddock Data'!D94/2.471)))</f>
        <v>0</v>
      </c>
      <c r="E94" s="326">
        <f>IF(ISBLANK(C94),"",(IF(ISBLANK('Baseline Paddock Data'!E94),'Baseline Paddock Data'!G94,'Baseline Paddock Data'!E94/2.471)))</f>
        <v>0</v>
      </c>
      <c r="F94" s="230" t="str">
        <f>IF(ISBLANK('Baseline Paddock Data'!H94),"",'Baseline Paddock Data'!H94)</f>
        <v/>
      </c>
      <c r="G94" s="270"/>
      <c r="H94" s="271"/>
      <c r="I94" s="272"/>
      <c r="J94" s="92">
        <f>IF(ISBLANK(H94), 'Enter Head to Work Out AE'!D92, (H94*I94))</f>
        <v>0</v>
      </c>
      <c r="K94" s="277" t="str">
        <f t="shared" si="40"/>
        <v/>
      </c>
      <c r="L94" s="278"/>
      <c r="M94" s="278"/>
      <c r="N94" s="93" t="str">
        <f t="shared" si="41"/>
        <v/>
      </c>
      <c r="O94" s="94" t="str">
        <f t="shared" si="42"/>
        <v/>
      </c>
      <c r="P94" s="95" t="str">
        <f t="shared" si="43"/>
        <v/>
      </c>
      <c r="Q94" s="315" t="str">
        <f t="shared" si="44"/>
        <v/>
      </c>
      <c r="R94" s="317"/>
      <c r="S94" s="330" t="str" cm="1">
        <f t="array" ref="S94">IF(G94=0,"",_xlfn.IFS(G94="No grazing value - 0",R94*0,G94="Low - 10%",R94*0.1,G94="Moderate - 20%",R94*0.2,G94="High - 30%",R94*0.3,G94="Introduced pastures/Intensive - 45%", R94*0.45, G94="STACK method",R94*1))</f>
        <v/>
      </c>
      <c r="T94" s="319" t="str">
        <f t="shared" si="45"/>
        <v/>
      </c>
      <c r="U94" s="97" t="str">
        <f t="shared" si="46"/>
        <v/>
      </c>
      <c r="V94" s="97" t="str">
        <f t="shared" si="47"/>
        <v/>
      </c>
      <c r="W94" s="389" t="str">
        <f t="shared" si="48"/>
        <v/>
      </c>
      <c r="X94" s="388" t="str">
        <f t="shared" ca="1" si="49"/>
        <v/>
      </c>
      <c r="Y94" s="283"/>
      <c r="Z94" s="284"/>
      <c r="AA94" s="92">
        <f>IF(ISBLANK(Y94), 'Enter Head to Work Out AE'!$D92, (Y94*Z94))</f>
        <v>0</v>
      </c>
      <c r="AB94" s="277" t="str">
        <f t="shared" si="50"/>
        <v/>
      </c>
      <c r="AC94" s="278"/>
      <c r="AD94" s="278"/>
      <c r="AE94" s="93" t="str">
        <f t="shared" si="51"/>
        <v/>
      </c>
      <c r="AF94" s="94" t="str">
        <f t="shared" si="52"/>
        <v/>
      </c>
      <c r="AG94" s="95" t="str">
        <f t="shared" si="53"/>
        <v/>
      </c>
      <c r="AH94" s="315" t="str">
        <f t="shared" si="54"/>
        <v/>
      </c>
      <c r="AI94" s="328" t="str">
        <f t="shared" si="55"/>
        <v/>
      </c>
      <c r="AJ94" s="319" t="str">
        <f t="shared" si="56"/>
        <v/>
      </c>
      <c r="AK94" s="97" t="str">
        <f t="shared" si="57"/>
        <v/>
      </c>
      <c r="AL94" s="97" t="str">
        <f t="shared" si="38"/>
        <v/>
      </c>
      <c r="AM94" s="394" t="str">
        <f t="shared" si="58"/>
        <v/>
      </c>
      <c r="AN94" s="388" t="str">
        <f t="shared" ca="1" si="59"/>
        <v/>
      </c>
      <c r="AO94" s="271"/>
      <c r="AP94" s="284"/>
      <c r="AQ94" s="92">
        <f>IF(ISBLANK(AO94), 'Enter Head to Work Out AE'!$D92, (AO94*AP94))</f>
        <v>0</v>
      </c>
      <c r="AR94" s="277" t="str">
        <f t="shared" si="60"/>
        <v/>
      </c>
      <c r="AS94" s="278"/>
      <c r="AT94" s="278"/>
      <c r="AU94" s="93" t="str">
        <f t="shared" si="61"/>
        <v/>
      </c>
      <c r="AV94" s="94" t="str">
        <f t="shared" si="62"/>
        <v/>
      </c>
      <c r="AW94" s="95" t="str">
        <f t="shared" si="63"/>
        <v/>
      </c>
      <c r="AX94" s="315" t="str">
        <f t="shared" si="64"/>
        <v/>
      </c>
      <c r="AY94" s="328" t="str">
        <f t="shared" si="39"/>
        <v/>
      </c>
      <c r="AZ94" s="319" t="str">
        <f t="shared" si="65"/>
        <v/>
      </c>
      <c r="BA94" s="97" t="str">
        <f t="shared" si="66"/>
        <v/>
      </c>
      <c r="BB94" s="97" t="str">
        <f t="shared" si="67"/>
        <v/>
      </c>
      <c r="BC94" s="394" t="str">
        <f t="shared" si="68"/>
        <v/>
      </c>
      <c r="BD94" s="388" t="str">
        <f t="shared" ca="1" si="69"/>
        <v/>
      </c>
      <c r="BE94" s="271"/>
      <c r="BF94" s="289"/>
      <c r="BG94" s="345"/>
      <c r="BH94" s="290"/>
    </row>
    <row r="95" spans="1:60" ht="22.5" customHeight="1">
      <c r="A95" s="120"/>
      <c r="B95" s="221" t="str">
        <f>IF(ISBLANK('Baseline Paddock Data'!B95),"",'Baseline Paddock Data'!B95)</f>
        <v/>
      </c>
      <c r="C95" s="83" t="str">
        <f>IF(ISBLANK('Baseline Paddock Data'!C95),"",'Baseline Paddock Data'!C95)</f>
        <v/>
      </c>
      <c r="D95" s="326">
        <f>IF(ISBLANK(C95),"",(IF(ISBLANK('Baseline Paddock Data'!D95),'Baseline Paddock Data'!F95,'Baseline Paddock Data'!D95/2.471)))</f>
        <v>0</v>
      </c>
      <c r="E95" s="326">
        <f>IF(ISBLANK(C95),"",(IF(ISBLANK('Baseline Paddock Data'!E95),'Baseline Paddock Data'!G95,'Baseline Paddock Data'!E95/2.471)))</f>
        <v>0</v>
      </c>
      <c r="F95" s="230" t="str">
        <f>IF(ISBLANK('Baseline Paddock Data'!H95),"",'Baseline Paddock Data'!H95)</f>
        <v/>
      </c>
      <c r="G95" s="270"/>
      <c r="H95" s="271"/>
      <c r="I95" s="272"/>
      <c r="J95" s="92">
        <f>IF(ISBLANK(H95), 'Enter Head to Work Out AE'!D93, (H95*I95))</f>
        <v>0</v>
      </c>
      <c r="K95" s="277" t="str">
        <f t="shared" si="40"/>
        <v/>
      </c>
      <c r="L95" s="278"/>
      <c r="M95" s="278"/>
      <c r="N95" s="93" t="str">
        <f t="shared" si="41"/>
        <v/>
      </c>
      <c r="O95" s="94" t="str">
        <f t="shared" si="42"/>
        <v/>
      </c>
      <c r="P95" s="95" t="str">
        <f t="shared" si="43"/>
        <v/>
      </c>
      <c r="Q95" s="315" t="str">
        <f t="shared" si="44"/>
        <v/>
      </c>
      <c r="R95" s="317"/>
      <c r="S95" s="330" t="str" cm="1">
        <f t="array" ref="S95">IF(G95=0,"",_xlfn.IFS(G95="No grazing value - 0",R95*0,G95="Low - 10%",R95*0.1,G95="Moderate - 20%",R95*0.2,G95="High - 30%",R95*0.3,G95="Introduced pastures/Intensive - 45%", R95*0.45, G95="STACK method",R95*1))</f>
        <v/>
      </c>
      <c r="T95" s="319" t="str">
        <f t="shared" si="45"/>
        <v/>
      </c>
      <c r="U95" s="97" t="str">
        <f t="shared" si="46"/>
        <v/>
      </c>
      <c r="V95" s="97" t="str">
        <f t="shared" si="47"/>
        <v/>
      </c>
      <c r="W95" s="389" t="str">
        <f t="shared" si="48"/>
        <v/>
      </c>
      <c r="X95" s="388" t="str">
        <f t="shared" ca="1" si="49"/>
        <v/>
      </c>
      <c r="Y95" s="283"/>
      <c r="Z95" s="284"/>
      <c r="AA95" s="92">
        <f>IF(ISBLANK(Y95), 'Enter Head to Work Out AE'!$D93, (Y95*Z95))</f>
        <v>0</v>
      </c>
      <c r="AB95" s="277" t="str">
        <f t="shared" si="50"/>
        <v/>
      </c>
      <c r="AC95" s="278"/>
      <c r="AD95" s="278"/>
      <c r="AE95" s="93" t="str">
        <f t="shared" si="51"/>
        <v/>
      </c>
      <c r="AF95" s="94" t="str">
        <f t="shared" si="52"/>
        <v/>
      </c>
      <c r="AG95" s="95" t="str">
        <f t="shared" si="53"/>
        <v/>
      </c>
      <c r="AH95" s="315" t="str">
        <f t="shared" si="54"/>
        <v/>
      </c>
      <c r="AI95" s="328" t="str">
        <f t="shared" si="55"/>
        <v/>
      </c>
      <c r="AJ95" s="319" t="str">
        <f t="shared" si="56"/>
        <v/>
      </c>
      <c r="AK95" s="97" t="str">
        <f t="shared" si="57"/>
        <v/>
      </c>
      <c r="AL95" s="97" t="str">
        <f t="shared" si="38"/>
        <v/>
      </c>
      <c r="AM95" s="394" t="str">
        <f t="shared" si="58"/>
        <v/>
      </c>
      <c r="AN95" s="388" t="str">
        <f t="shared" ca="1" si="59"/>
        <v/>
      </c>
      <c r="AO95" s="271"/>
      <c r="AP95" s="284"/>
      <c r="AQ95" s="92">
        <f>IF(ISBLANK(AO95), 'Enter Head to Work Out AE'!$D93, (AO95*AP95))</f>
        <v>0</v>
      </c>
      <c r="AR95" s="277" t="str">
        <f t="shared" si="60"/>
        <v/>
      </c>
      <c r="AS95" s="278"/>
      <c r="AT95" s="278"/>
      <c r="AU95" s="93" t="str">
        <f t="shared" si="61"/>
        <v/>
      </c>
      <c r="AV95" s="94" t="str">
        <f t="shared" si="62"/>
        <v/>
      </c>
      <c r="AW95" s="95" t="str">
        <f t="shared" si="63"/>
        <v/>
      </c>
      <c r="AX95" s="315" t="str">
        <f t="shared" si="64"/>
        <v/>
      </c>
      <c r="AY95" s="328" t="str">
        <f t="shared" si="39"/>
        <v/>
      </c>
      <c r="AZ95" s="319" t="str">
        <f t="shared" si="65"/>
        <v/>
      </c>
      <c r="BA95" s="97" t="str">
        <f t="shared" si="66"/>
        <v/>
      </c>
      <c r="BB95" s="97" t="str">
        <f t="shared" si="67"/>
        <v/>
      </c>
      <c r="BC95" s="394" t="str">
        <f t="shared" si="68"/>
        <v/>
      </c>
      <c r="BD95" s="388" t="str">
        <f t="shared" ca="1" si="69"/>
        <v/>
      </c>
      <c r="BE95" s="271"/>
      <c r="BF95" s="289"/>
      <c r="BG95" s="345"/>
      <c r="BH95" s="290"/>
    </row>
    <row r="96" spans="1:60" ht="22.5" customHeight="1">
      <c r="A96" s="120"/>
      <c r="B96" s="221" t="str">
        <f>IF(ISBLANK('Baseline Paddock Data'!B96),"",'Baseline Paddock Data'!B96)</f>
        <v/>
      </c>
      <c r="C96" s="83" t="str">
        <f>IF(ISBLANK('Baseline Paddock Data'!C96),"",'Baseline Paddock Data'!C96)</f>
        <v/>
      </c>
      <c r="D96" s="326">
        <f>IF(ISBLANK(C96),"",(IF(ISBLANK('Baseline Paddock Data'!D96),'Baseline Paddock Data'!F96,'Baseline Paddock Data'!D96/2.471)))</f>
        <v>0</v>
      </c>
      <c r="E96" s="326">
        <f>IF(ISBLANK(C96),"",(IF(ISBLANK('Baseline Paddock Data'!E96),'Baseline Paddock Data'!G96,'Baseline Paddock Data'!E96/2.471)))</f>
        <v>0</v>
      </c>
      <c r="F96" s="230" t="str">
        <f>IF(ISBLANK('Baseline Paddock Data'!H96),"",'Baseline Paddock Data'!H96)</f>
        <v/>
      </c>
      <c r="G96" s="270"/>
      <c r="H96" s="271"/>
      <c r="I96" s="272"/>
      <c r="J96" s="92">
        <f>IF(ISBLANK(H96), 'Enter Head to Work Out AE'!D94, (H96*I96))</f>
        <v>0</v>
      </c>
      <c r="K96" s="277" t="str">
        <f t="shared" si="40"/>
        <v/>
      </c>
      <c r="L96" s="278"/>
      <c r="M96" s="278"/>
      <c r="N96" s="93" t="str">
        <f t="shared" si="41"/>
        <v/>
      </c>
      <c r="O96" s="94" t="str">
        <f t="shared" si="42"/>
        <v/>
      </c>
      <c r="P96" s="95" t="str">
        <f t="shared" si="43"/>
        <v/>
      </c>
      <c r="Q96" s="315" t="str">
        <f t="shared" si="44"/>
        <v/>
      </c>
      <c r="R96" s="317"/>
      <c r="S96" s="330" t="str" cm="1">
        <f t="array" ref="S96">IF(G96=0,"",_xlfn.IFS(G96="No grazing value - 0",R96*0,G96="Low - 10%",R96*0.1,G96="Moderate - 20%",R96*0.2,G96="High - 30%",R96*0.3,G96="Introduced pastures/Intensive - 45%", R96*0.45, G96="STACK method",R96*1))</f>
        <v/>
      </c>
      <c r="T96" s="319" t="str">
        <f t="shared" si="45"/>
        <v/>
      </c>
      <c r="U96" s="97" t="str">
        <f t="shared" si="46"/>
        <v/>
      </c>
      <c r="V96" s="97" t="str">
        <f t="shared" si="47"/>
        <v/>
      </c>
      <c r="W96" s="389" t="str">
        <f t="shared" si="48"/>
        <v/>
      </c>
      <c r="X96" s="388" t="str">
        <f t="shared" ca="1" si="49"/>
        <v/>
      </c>
      <c r="Y96" s="283"/>
      <c r="Z96" s="284"/>
      <c r="AA96" s="92">
        <f>IF(ISBLANK(Y96), 'Enter Head to Work Out AE'!$D94, (Y96*Z96))</f>
        <v>0</v>
      </c>
      <c r="AB96" s="277" t="str">
        <f t="shared" si="50"/>
        <v/>
      </c>
      <c r="AC96" s="278"/>
      <c r="AD96" s="278"/>
      <c r="AE96" s="93" t="str">
        <f t="shared" si="51"/>
        <v/>
      </c>
      <c r="AF96" s="94" t="str">
        <f t="shared" si="52"/>
        <v/>
      </c>
      <c r="AG96" s="95" t="str">
        <f t="shared" si="53"/>
        <v/>
      </c>
      <c r="AH96" s="315" t="str">
        <f t="shared" si="54"/>
        <v/>
      </c>
      <c r="AI96" s="328" t="str">
        <f t="shared" si="55"/>
        <v/>
      </c>
      <c r="AJ96" s="319" t="str">
        <f t="shared" si="56"/>
        <v/>
      </c>
      <c r="AK96" s="97" t="str">
        <f t="shared" si="57"/>
        <v/>
      </c>
      <c r="AL96" s="97" t="str">
        <f t="shared" si="38"/>
        <v/>
      </c>
      <c r="AM96" s="394" t="str">
        <f t="shared" si="58"/>
        <v/>
      </c>
      <c r="AN96" s="388" t="str">
        <f t="shared" ca="1" si="59"/>
        <v/>
      </c>
      <c r="AO96" s="271"/>
      <c r="AP96" s="284"/>
      <c r="AQ96" s="92">
        <f>IF(ISBLANK(AO96), 'Enter Head to Work Out AE'!$D94, (AO96*AP96))</f>
        <v>0</v>
      </c>
      <c r="AR96" s="277" t="str">
        <f t="shared" si="60"/>
        <v/>
      </c>
      <c r="AS96" s="278"/>
      <c r="AT96" s="278"/>
      <c r="AU96" s="93" t="str">
        <f t="shared" si="61"/>
        <v/>
      </c>
      <c r="AV96" s="94" t="str">
        <f t="shared" si="62"/>
        <v/>
      </c>
      <c r="AW96" s="95" t="str">
        <f t="shared" si="63"/>
        <v/>
      </c>
      <c r="AX96" s="315" t="str">
        <f t="shared" si="64"/>
        <v/>
      </c>
      <c r="AY96" s="328" t="str">
        <f t="shared" si="39"/>
        <v/>
      </c>
      <c r="AZ96" s="319" t="str">
        <f t="shared" si="65"/>
        <v/>
      </c>
      <c r="BA96" s="97" t="str">
        <f t="shared" si="66"/>
        <v/>
      </c>
      <c r="BB96" s="97" t="str">
        <f t="shared" si="67"/>
        <v/>
      </c>
      <c r="BC96" s="394" t="str">
        <f t="shared" si="68"/>
        <v/>
      </c>
      <c r="BD96" s="388" t="str">
        <f t="shared" ca="1" si="69"/>
        <v/>
      </c>
      <c r="BE96" s="271"/>
      <c r="BF96" s="289"/>
      <c r="BG96" s="345"/>
      <c r="BH96" s="290"/>
    </row>
    <row r="97" spans="1:60" ht="22.5" customHeight="1">
      <c r="A97" s="120"/>
      <c r="B97" s="221" t="str">
        <f>IF(ISBLANK('Baseline Paddock Data'!B97),"",'Baseline Paddock Data'!B97)</f>
        <v/>
      </c>
      <c r="C97" s="83" t="str">
        <f>IF(ISBLANK('Baseline Paddock Data'!C97),"",'Baseline Paddock Data'!C97)</f>
        <v/>
      </c>
      <c r="D97" s="326">
        <f>IF(ISBLANK(C97),"",(IF(ISBLANK('Baseline Paddock Data'!D97),'Baseline Paddock Data'!F97,'Baseline Paddock Data'!D97/2.471)))</f>
        <v>0</v>
      </c>
      <c r="E97" s="326">
        <f>IF(ISBLANK(C97),"",(IF(ISBLANK('Baseline Paddock Data'!E97),'Baseline Paddock Data'!G97,'Baseline Paddock Data'!E97/2.471)))</f>
        <v>0</v>
      </c>
      <c r="F97" s="230" t="str">
        <f>IF(ISBLANK('Baseline Paddock Data'!H97),"",'Baseline Paddock Data'!H97)</f>
        <v/>
      </c>
      <c r="G97" s="270"/>
      <c r="H97" s="271"/>
      <c r="I97" s="272"/>
      <c r="J97" s="92">
        <f>IF(ISBLANK(H97), 'Enter Head to Work Out AE'!D95, (H97*I97))</f>
        <v>0</v>
      </c>
      <c r="K97" s="277" t="str">
        <f t="shared" si="40"/>
        <v/>
      </c>
      <c r="L97" s="278"/>
      <c r="M97" s="278"/>
      <c r="N97" s="93" t="str">
        <f t="shared" si="41"/>
        <v/>
      </c>
      <c r="O97" s="94" t="str">
        <f t="shared" si="42"/>
        <v/>
      </c>
      <c r="P97" s="95" t="str">
        <f t="shared" si="43"/>
        <v/>
      </c>
      <c r="Q97" s="315" t="str">
        <f t="shared" si="44"/>
        <v/>
      </c>
      <c r="R97" s="317"/>
      <c r="S97" s="330" t="str" cm="1">
        <f t="array" ref="S97">IF(G97=0,"",_xlfn.IFS(G97="No grazing value - 0",R97*0,G97="Low - 10%",R97*0.1,G97="Moderate - 20%",R97*0.2,G97="High - 30%",R97*0.3,G97="Introduced pastures/Intensive - 45%", R97*0.45, G97="STACK method",R97*1))</f>
        <v/>
      </c>
      <c r="T97" s="319" t="str">
        <f t="shared" si="45"/>
        <v/>
      </c>
      <c r="U97" s="97" t="str">
        <f t="shared" si="46"/>
        <v/>
      </c>
      <c r="V97" s="97" t="str">
        <f t="shared" si="47"/>
        <v/>
      </c>
      <c r="W97" s="389" t="str">
        <f t="shared" si="48"/>
        <v/>
      </c>
      <c r="X97" s="388" t="str">
        <f t="shared" ca="1" si="49"/>
        <v/>
      </c>
      <c r="Y97" s="283"/>
      <c r="Z97" s="284"/>
      <c r="AA97" s="92">
        <f>IF(ISBLANK(Y97), 'Enter Head to Work Out AE'!$D95, (Y97*Z97))</f>
        <v>0</v>
      </c>
      <c r="AB97" s="277" t="str">
        <f t="shared" si="50"/>
        <v/>
      </c>
      <c r="AC97" s="278"/>
      <c r="AD97" s="278"/>
      <c r="AE97" s="93" t="str">
        <f t="shared" si="51"/>
        <v/>
      </c>
      <c r="AF97" s="94" t="str">
        <f t="shared" si="52"/>
        <v/>
      </c>
      <c r="AG97" s="95" t="str">
        <f t="shared" si="53"/>
        <v/>
      </c>
      <c r="AH97" s="315" t="str">
        <f t="shared" si="54"/>
        <v/>
      </c>
      <c r="AI97" s="328" t="str">
        <f t="shared" si="55"/>
        <v/>
      </c>
      <c r="AJ97" s="319" t="str">
        <f t="shared" si="56"/>
        <v/>
      </c>
      <c r="AK97" s="97" t="str">
        <f t="shared" si="57"/>
        <v/>
      </c>
      <c r="AL97" s="97" t="str">
        <f t="shared" si="38"/>
        <v/>
      </c>
      <c r="AM97" s="394" t="str">
        <f t="shared" si="58"/>
        <v/>
      </c>
      <c r="AN97" s="388" t="str">
        <f t="shared" ca="1" si="59"/>
        <v/>
      </c>
      <c r="AO97" s="271"/>
      <c r="AP97" s="284"/>
      <c r="AQ97" s="92">
        <f>IF(ISBLANK(AO97), 'Enter Head to Work Out AE'!$D95, (AO97*AP97))</f>
        <v>0</v>
      </c>
      <c r="AR97" s="277" t="str">
        <f t="shared" si="60"/>
        <v/>
      </c>
      <c r="AS97" s="278"/>
      <c r="AT97" s="278"/>
      <c r="AU97" s="93" t="str">
        <f t="shared" si="61"/>
        <v/>
      </c>
      <c r="AV97" s="94" t="str">
        <f t="shared" si="62"/>
        <v/>
      </c>
      <c r="AW97" s="95" t="str">
        <f t="shared" si="63"/>
        <v/>
      </c>
      <c r="AX97" s="315" t="str">
        <f t="shared" si="64"/>
        <v/>
      </c>
      <c r="AY97" s="328" t="str">
        <f t="shared" si="39"/>
        <v/>
      </c>
      <c r="AZ97" s="319" t="str">
        <f t="shared" si="65"/>
        <v/>
      </c>
      <c r="BA97" s="97" t="str">
        <f t="shared" si="66"/>
        <v/>
      </c>
      <c r="BB97" s="97" t="str">
        <f t="shared" si="67"/>
        <v/>
      </c>
      <c r="BC97" s="394" t="str">
        <f t="shared" si="68"/>
        <v/>
      </c>
      <c r="BD97" s="388" t="str">
        <f t="shared" ca="1" si="69"/>
        <v/>
      </c>
      <c r="BE97" s="271"/>
      <c r="BF97" s="289"/>
      <c r="BG97" s="345"/>
      <c r="BH97" s="290"/>
    </row>
    <row r="98" spans="1:60" ht="22.5" customHeight="1">
      <c r="A98" s="120"/>
      <c r="B98" s="221" t="str">
        <f>IF(ISBLANK('Baseline Paddock Data'!B98),"",'Baseline Paddock Data'!B98)</f>
        <v/>
      </c>
      <c r="C98" s="83" t="str">
        <f>IF(ISBLANK('Baseline Paddock Data'!C98),"",'Baseline Paddock Data'!C98)</f>
        <v/>
      </c>
      <c r="D98" s="326">
        <f>IF(ISBLANK(C98),"",(IF(ISBLANK('Baseline Paddock Data'!D98),'Baseline Paddock Data'!F98,'Baseline Paddock Data'!D98/2.471)))</f>
        <v>0</v>
      </c>
      <c r="E98" s="326">
        <f>IF(ISBLANK(C98),"",(IF(ISBLANK('Baseline Paddock Data'!E98),'Baseline Paddock Data'!G98,'Baseline Paddock Data'!E98/2.471)))</f>
        <v>0</v>
      </c>
      <c r="F98" s="230" t="str">
        <f>IF(ISBLANK('Baseline Paddock Data'!H98),"",'Baseline Paddock Data'!H98)</f>
        <v/>
      </c>
      <c r="G98" s="270"/>
      <c r="H98" s="271"/>
      <c r="I98" s="272"/>
      <c r="J98" s="92">
        <f>IF(ISBLANK(H98), 'Enter Head to Work Out AE'!D96, (H98*I98))</f>
        <v>0</v>
      </c>
      <c r="K98" s="277" t="str">
        <f t="shared" si="40"/>
        <v/>
      </c>
      <c r="L98" s="278"/>
      <c r="M98" s="278"/>
      <c r="N98" s="93" t="str">
        <f t="shared" si="41"/>
        <v/>
      </c>
      <c r="O98" s="94" t="str">
        <f t="shared" si="42"/>
        <v/>
      </c>
      <c r="P98" s="95" t="str">
        <f t="shared" si="43"/>
        <v/>
      </c>
      <c r="Q98" s="315" t="str">
        <f t="shared" si="44"/>
        <v/>
      </c>
      <c r="R98" s="317"/>
      <c r="S98" s="330" t="str" cm="1">
        <f t="array" ref="S98">IF(G98=0,"",_xlfn.IFS(G98="No grazing value - 0",R98*0,G98="Low - 10%",R98*0.1,G98="Moderate - 20%",R98*0.2,G98="High - 30%",R98*0.3,G98="Introduced pastures/Intensive - 45%", R98*0.45, G98="STACK method",R98*1))</f>
        <v/>
      </c>
      <c r="T98" s="319" t="str">
        <f t="shared" si="45"/>
        <v/>
      </c>
      <c r="U98" s="97" t="str">
        <f t="shared" si="46"/>
        <v/>
      </c>
      <c r="V98" s="97" t="str">
        <f t="shared" si="47"/>
        <v/>
      </c>
      <c r="W98" s="389" t="str">
        <f t="shared" si="48"/>
        <v/>
      </c>
      <c r="X98" s="388" t="str">
        <f t="shared" ca="1" si="49"/>
        <v/>
      </c>
      <c r="Y98" s="283"/>
      <c r="Z98" s="284"/>
      <c r="AA98" s="92">
        <f>IF(ISBLANK(Y98), 'Enter Head to Work Out AE'!$D96, (Y98*Z98))</f>
        <v>0</v>
      </c>
      <c r="AB98" s="277" t="str">
        <f t="shared" si="50"/>
        <v/>
      </c>
      <c r="AC98" s="278"/>
      <c r="AD98" s="278"/>
      <c r="AE98" s="93" t="str">
        <f t="shared" si="51"/>
        <v/>
      </c>
      <c r="AF98" s="94" t="str">
        <f t="shared" si="52"/>
        <v/>
      </c>
      <c r="AG98" s="95" t="str">
        <f t="shared" si="53"/>
        <v/>
      </c>
      <c r="AH98" s="315" t="str">
        <f t="shared" si="54"/>
        <v/>
      </c>
      <c r="AI98" s="328" t="str">
        <f t="shared" si="55"/>
        <v/>
      </c>
      <c r="AJ98" s="319" t="str">
        <f t="shared" si="56"/>
        <v/>
      </c>
      <c r="AK98" s="97" t="str">
        <f t="shared" si="57"/>
        <v/>
      </c>
      <c r="AL98" s="97" t="str">
        <f t="shared" si="38"/>
        <v/>
      </c>
      <c r="AM98" s="394" t="str">
        <f t="shared" si="58"/>
        <v/>
      </c>
      <c r="AN98" s="388" t="str">
        <f t="shared" ca="1" si="59"/>
        <v/>
      </c>
      <c r="AO98" s="271"/>
      <c r="AP98" s="284"/>
      <c r="AQ98" s="92">
        <f>IF(ISBLANK(AO98), 'Enter Head to Work Out AE'!$D96, (AO98*AP98))</f>
        <v>0</v>
      </c>
      <c r="AR98" s="277" t="str">
        <f t="shared" si="60"/>
        <v/>
      </c>
      <c r="AS98" s="278"/>
      <c r="AT98" s="278"/>
      <c r="AU98" s="93" t="str">
        <f t="shared" si="61"/>
        <v/>
      </c>
      <c r="AV98" s="94" t="str">
        <f t="shared" si="62"/>
        <v/>
      </c>
      <c r="AW98" s="95" t="str">
        <f t="shared" si="63"/>
        <v/>
      </c>
      <c r="AX98" s="315" t="str">
        <f t="shared" si="64"/>
        <v/>
      </c>
      <c r="AY98" s="328" t="str">
        <f t="shared" si="39"/>
        <v/>
      </c>
      <c r="AZ98" s="319" t="str">
        <f t="shared" si="65"/>
        <v/>
      </c>
      <c r="BA98" s="97" t="str">
        <f t="shared" si="66"/>
        <v/>
      </c>
      <c r="BB98" s="97" t="str">
        <f t="shared" si="67"/>
        <v/>
      </c>
      <c r="BC98" s="394" t="str">
        <f t="shared" si="68"/>
        <v/>
      </c>
      <c r="BD98" s="388" t="str">
        <f t="shared" ca="1" si="69"/>
        <v/>
      </c>
      <c r="BE98" s="271"/>
      <c r="BF98" s="289"/>
      <c r="BG98" s="345"/>
      <c r="BH98" s="290"/>
    </row>
    <row r="99" spans="1:60" ht="22.5" customHeight="1">
      <c r="A99" s="120"/>
      <c r="B99" s="221" t="str">
        <f>IF(ISBLANK('Baseline Paddock Data'!B99),"",'Baseline Paddock Data'!B99)</f>
        <v/>
      </c>
      <c r="C99" s="83" t="str">
        <f>IF(ISBLANK('Baseline Paddock Data'!C99),"",'Baseline Paddock Data'!C99)</f>
        <v/>
      </c>
      <c r="D99" s="326">
        <f>IF(ISBLANK(C99),"",(IF(ISBLANK('Baseline Paddock Data'!D99),'Baseline Paddock Data'!F99,'Baseline Paddock Data'!D99/2.471)))</f>
        <v>0</v>
      </c>
      <c r="E99" s="326">
        <f>IF(ISBLANK(C99),"",(IF(ISBLANK('Baseline Paddock Data'!E99),'Baseline Paddock Data'!G99,'Baseline Paddock Data'!E99/2.471)))</f>
        <v>0</v>
      </c>
      <c r="F99" s="230" t="str">
        <f>IF(ISBLANK('Baseline Paddock Data'!H99),"",'Baseline Paddock Data'!H99)</f>
        <v/>
      </c>
      <c r="G99" s="270"/>
      <c r="H99" s="271"/>
      <c r="I99" s="272"/>
      <c r="J99" s="92">
        <f>IF(ISBLANK(H99), 'Enter Head to Work Out AE'!D97, (H99*I99))</f>
        <v>0</v>
      </c>
      <c r="K99" s="277" t="str">
        <f t="shared" si="40"/>
        <v/>
      </c>
      <c r="L99" s="278"/>
      <c r="M99" s="278"/>
      <c r="N99" s="93" t="str">
        <f t="shared" si="41"/>
        <v/>
      </c>
      <c r="O99" s="94" t="str">
        <f t="shared" si="42"/>
        <v/>
      </c>
      <c r="P99" s="95" t="str">
        <f t="shared" si="43"/>
        <v/>
      </c>
      <c r="Q99" s="315" t="str">
        <f t="shared" si="44"/>
        <v/>
      </c>
      <c r="R99" s="317"/>
      <c r="S99" s="330" t="str" cm="1">
        <f t="array" ref="S99">IF(G99=0,"",_xlfn.IFS(G99="No grazing value - 0",R99*0,G99="Low - 10%",R99*0.1,G99="Moderate - 20%",R99*0.2,G99="High - 30%",R99*0.3,G99="Introduced pastures/Intensive - 45%", R99*0.45, G99="STACK method",R99*1))</f>
        <v/>
      </c>
      <c r="T99" s="319" t="str">
        <f t="shared" si="45"/>
        <v/>
      </c>
      <c r="U99" s="97" t="str">
        <f t="shared" si="46"/>
        <v/>
      </c>
      <c r="V99" s="97" t="str">
        <f t="shared" si="47"/>
        <v/>
      </c>
      <c r="W99" s="389" t="str">
        <f t="shared" si="48"/>
        <v/>
      </c>
      <c r="X99" s="388" t="str">
        <f t="shared" ca="1" si="49"/>
        <v/>
      </c>
      <c r="Y99" s="283"/>
      <c r="Z99" s="284"/>
      <c r="AA99" s="92">
        <f>IF(ISBLANK(Y99), 'Enter Head to Work Out AE'!$D97, (Y99*Z99))</f>
        <v>0</v>
      </c>
      <c r="AB99" s="277" t="str">
        <f t="shared" si="50"/>
        <v/>
      </c>
      <c r="AC99" s="278"/>
      <c r="AD99" s="278"/>
      <c r="AE99" s="93" t="str">
        <f t="shared" si="51"/>
        <v/>
      </c>
      <c r="AF99" s="94" t="str">
        <f t="shared" si="52"/>
        <v/>
      </c>
      <c r="AG99" s="95" t="str">
        <f t="shared" si="53"/>
        <v/>
      </c>
      <c r="AH99" s="315" t="str">
        <f t="shared" si="54"/>
        <v/>
      </c>
      <c r="AI99" s="328" t="str">
        <f t="shared" si="55"/>
        <v/>
      </c>
      <c r="AJ99" s="319" t="str">
        <f t="shared" si="56"/>
        <v/>
      </c>
      <c r="AK99" s="97" t="str">
        <f t="shared" si="57"/>
        <v/>
      </c>
      <c r="AL99" s="97" t="str">
        <f t="shared" si="38"/>
        <v/>
      </c>
      <c r="AM99" s="394" t="str">
        <f t="shared" si="58"/>
        <v/>
      </c>
      <c r="AN99" s="388" t="str">
        <f t="shared" ca="1" si="59"/>
        <v/>
      </c>
      <c r="AO99" s="271"/>
      <c r="AP99" s="284"/>
      <c r="AQ99" s="92">
        <f>IF(ISBLANK(AO99), 'Enter Head to Work Out AE'!$D97, (AO99*AP99))</f>
        <v>0</v>
      </c>
      <c r="AR99" s="277" t="str">
        <f t="shared" si="60"/>
        <v/>
      </c>
      <c r="AS99" s="278"/>
      <c r="AT99" s="278"/>
      <c r="AU99" s="93" t="str">
        <f t="shared" si="61"/>
        <v/>
      </c>
      <c r="AV99" s="94" t="str">
        <f t="shared" si="62"/>
        <v/>
      </c>
      <c r="AW99" s="95" t="str">
        <f t="shared" si="63"/>
        <v/>
      </c>
      <c r="AX99" s="315" t="str">
        <f t="shared" si="64"/>
        <v/>
      </c>
      <c r="AY99" s="328" t="str">
        <f t="shared" si="39"/>
        <v/>
      </c>
      <c r="AZ99" s="319" t="str">
        <f t="shared" si="65"/>
        <v/>
      </c>
      <c r="BA99" s="97" t="str">
        <f t="shared" si="66"/>
        <v/>
      </c>
      <c r="BB99" s="97" t="str">
        <f t="shared" si="67"/>
        <v/>
      </c>
      <c r="BC99" s="394" t="str">
        <f t="shared" si="68"/>
        <v/>
      </c>
      <c r="BD99" s="388" t="str">
        <f t="shared" ca="1" si="69"/>
        <v/>
      </c>
      <c r="BE99" s="271"/>
      <c r="BF99" s="289"/>
      <c r="BG99" s="345"/>
      <c r="BH99" s="290"/>
    </row>
    <row r="100" spans="1:60" ht="22.5" customHeight="1">
      <c r="A100" s="120"/>
      <c r="B100" s="221" t="str">
        <f>IF(ISBLANK('Baseline Paddock Data'!B100),"",'Baseline Paddock Data'!B100)</f>
        <v/>
      </c>
      <c r="C100" s="83" t="str">
        <f>IF(ISBLANK('Baseline Paddock Data'!C100),"",'Baseline Paddock Data'!C100)</f>
        <v/>
      </c>
      <c r="D100" s="326">
        <f>IF(ISBLANK(C100),"",(IF(ISBLANK('Baseline Paddock Data'!D100),'Baseline Paddock Data'!F100,'Baseline Paddock Data'!D100/2.471)))</f>
        <v>0</v>
      </c>
      <c r="E100" s="326">
        <f>IF(ISBLANK(C100),"",(IF(ISBLANK('Baseline Paddock Data'!E100),'Baseline Paddock Data'!G100,'Baseline Paddock Data'!E100/2.471)))</f>
        <v>0</v>
      </c>
      <c r="F100" s="230" t="str">
        <f>IF(ISBLANK('Baseline Paddock Data'!H100),"",'Baseline Paddock Data'!H100)</f>
        <v/>
      </c>
      <c r="G100" s="270"/>
      <c r="H100" s="271"/>
      <c r="I100" s="272"/>
      <c r="J100" s="92">
        <f>IF(ISBLANK(H100), 'Enter Head to Work Out AE'!D98, (H100*I100))</f>
        <v>0</v>
      </c>
      <c r="K100" s="277" t="str">
        <f t="shared" si="40"/>
        <v/>
      </c>
      <c r="L100" s="278"/>
      <c r="M100" s="278"/>
      <c r="N100" s="93" t="str">
        <f t="shared" si="41"/>
        <v/>
      </c>
      <c r="O100" s="94" t="str">
        <f t="shared" si="42"/>
        <v/>
      </c>
      <c r="P100" s="95" t="str">
        <f t="shared" si="43"/>
        <v/>
      </c>
      <c r="Q100" s="315" t="str">
        <f t="shared" si="44"/>
        <v/>
      </c>
      <c r="R100" s="317"/>
      <c r="S100" s="330" t="str" cm="1">
        <f t="array" ref="S100">IF(G100=0,"",_xlfn.IFS(G100="No grazing value - 0",R100*0,G100="Low - 10%",R100*0.1,G100="Moderate - 20%",R100*0.2,G100="High - 30%",R100*0.3,G100="Introduced pastures/Intensive - 45%", R100*0.45, G100="STACK method",R100*1))</f>
        <v/>
      </c>
      <c r="T100" s="319" t="str">
        <f t="shared" si="45"/>
        <v/>
      </c>
      <c r="U100" s="97" t="str">
        <f t="shared" si="46"/>
        <v/>
      </c>
      <c r="V100" s="97" t="str">
        <f t="shared" si="47"/>
        <v/>
      </c>
      <c r="W100" s="389" t="str">
        <f t="shared" si="48"/>
        <v/>
      </c>
      <c r="X100" s="388" t="str">
        <f t="shared" ca="1" si="49"/>
        <v/>
      </c>
      <c r="Y100" s="283"/>
      <c r="Z100" s="284"/>
      <c r="AA100" s="92">
        <f>IF(ISBLANK(Y100), 'Enter Head to Work Out AE'!$D98, (Y100*Z100))</f>
        <v>0</v>
      </c>
      <c r="AB100" s="277" t="str">
        <f t="shared" si="50"/>
        <v/>
      </c>
      <c r="AC100" s="278"/>
      <c r="AD100" s="278"/>
      <c r="AE100" s="93" t="str">
        <f t="shared" si="51"/>
        <v/>
      </c>
      <c r="AF100" s="94" t="str">
        <f t="shared" si="52"/>
        <v/>
      </c>
      <c r="AG100" s="95" t="str">
        <f t="shared" si="53"/>
        <v/>
      </c>
      <c r="AH100" s="315" t="str">
        <f t="shared" si="54"/>
        <v/>
      </c>
      <c r="AI100" s="328" t="str">
        <f t="shared" si="55"/>
        <v/>
      </c>
      <c r="AJ100" s="319" t="str">
        <f t="shared" si="56"/>
        <v/>
      </c>
      <c r="AK100" s="97" t="str">
        <f t="shared" si="57"/>
        <v/>
      </c>
      <c r="AL100" s="97" t="str">
        <f t="shared" si="38"/>
        <v/>
      </c>
      <c r="AM100" s="394" t="str">
        <f t="shared" si="58"/>
        <v/>
      </c>
      <c r="AN100" s="388" t="str">
        <f t="shared" ca="1" si="59"/>
        <v/>
      </c>
      <c r="AO100" s="271"/>
      <c r="AP100" s="284"/>
      <c r="AQ100" s="92">
        <f>IF(ISBLANK(AO100), 'Enter Head to Work Out AE'!$D98, (AO100*AP100))</f>
        <v>0</v>
      </c>
      <c r="AR100" s="277" t="str">
        <f t="shared" si="60"/>
        <v/>
      </c>
      <c r="AS100" s="278"/>
      <c r="AT100" s="278"/>
      <c r="AU100" s="93" t="str">
        <f t="shared" si="61"/>
        <v/>
      </c>
      <c r="AV100" s="94" t="str">
        <f t="shared" si="62"/>
        <v/>
      </c>
      <c r="AW100" s="95" t="str">
        <f t="shared" si="63"/>
        <v/>
      </c>
      <c r="AX100" s="315" t="str">
        <f t="shared" si="64"/>
        <v/>
      </c>
      <c r="AY100" s="328" t="str">
        <f t="shared" si="39"/>
        <v/>
      </c>
      <c r="AZ100" s="319" t="str">
        <f t="shared" si="65"/>
        <v/>
      </c>
      <c r="BA100" s="97" t="str">
        <f t="shared" si="66"/>
        <v/>
      </c>
      <c r="BB100" s="97" t="str">
        <f t="shared" si="67"/>
        <v/>
      </c>
      <c r="BC100" s="394" t="str">
        <f t="shared" si="68"/>
        <v/>
      </c>
      <c r="BD100" s="388" t="str">
        <f t="shared" ca="1" si="69"/>
        <v/>
      </c>
      <c r="BE100" s="271"/>
      <c r="BF100" s="289"/>
      <c r="BG100" s="345"/>
      <c r="BH100" s="290"/>
    </row>
    <row r="101" spans="1:60" ht="22.5" customHeight="1">
      <c r="A101" s="120"/>
      <c r="B101" s="221" t="str">
        <f>IF(ISBLANK('Baseline Paddock Data'!B101),"",'Baseline Paddock Data'!B101)</f>
        <v/>
      </c>
      <c r="C101" s="83" t="str">
        <f>IF(ISBLANK('Baseline Paddock Data'!C101),"",'Baseline Paddock Data'!C101)</f>
        <v/>
      </c>
      <c r="D101" s="326">
        <f>IF(ISBLANK(C101),"",(IF(ISBLANK('Baseline Paddock Data'!D101),'Baseline Paddock Data'!F101,'Baseline Paddock Data'!D101/2.471)))</f>
        <v>0</v>
      </c>
      <c r="E101" s="326">
        <f>IF(ISBLANK(C101),"",(IF(ISBLANK('Baseline Paddock Data'!E101),'Baseline Paddock Data'!G101,'Baseline Paddock Data'!E101/2.471)))</f>
        <v>0</v>
      </c>
      <c r="F101" s="230" t="str">
        <f>IF(ISBLANK('Baseline Paddock Data'!H101),"",'Baseline Paddock Data'!H101)</f>
        <v/>
      </c>
      <c r="G101" s="270"/>
      <c r="H101" s="271"/>
      <c r="I101" s="272"/>
      <c r="J101" s="92">
        <f>IF(ISBLANK(H101), 'Enter Head to Work Out AE'!D99, (H101*I101))</f>
        <v>0</v>
      </c>
      <c r="K101" s="277" t="str">
        <f t="shared" si="40"/>
        <v/>
      </c>
      <c r="L101" s="278"/>
      <c r="M101" s="278"/>
      <c r="N101" s="93" t="str">
        <f t="shared" si="41"/>
        <v/>
      </c>
      <c r="O101" s="94" t="str">
        <f t="shared" si="42"/>
        <v/>
      </c>
      <c r="P101" s="95" t="str">
        <f t="shared" si="43"/>
        <v/>
      </c>
      <c r="Q101" s="315" t="str">
        <f t="shared" si="44"/>
        <v/>
      </c>
      <c r="R101" s="317"/>
      <c r="S101" s="330" t="str" cm="1">
        <f t="array" ref="S101">IF(G101=0,"",_xlfn.IFS(G101="No grazing value - 0",R101*0,G101="Low - 10%",R101*0.1,G101="Moderate - 20%",R101*0.2,G101="High - 30%",R101*0.3,G101="Introduced pastures/Intensive - 45%", R101*0.45, G101="STACK method",R101*1))</f>
        <v/>
      </c>
      <c r="T101" s="319" t="str">
        <f t="shared" si="45"/>
        <v/>
      </c>
      <c r="U101" s="97" t="str">
        <f t="shared" si="46"/>
        <v/>
      </c>
      <c r="V101" s="97" t="str">
        <f t="shared" si="47"/>
        <v/>
      </c>
      <c r="W101" s="389" t="str">
        <f t="shared" si="48"/>
        <v/>
      </c>
      <c r="X101" s="388" t="str">
        <f t="shared" ca="1" si="49"/>
        <v/>
      </c>
      <c r="Y101" s="283"/>
      <c r="Z101" s="284"/>
      <c r="AA101" s="92">
        <f>IF(ISBLANK(Y101), 'Enter Head to Work Out AE'!$D99, (Y101*Z101))</f>
        <v>0</v>
      </c>
      <c r="AB101" s="277" t="str">
        <f t="shared" si="50"/>
        <v/>
      </c>
      <c r="AC101" s="278"/>
      <c r="AD101" s="278"/>
      <c r="AE101" s="93" t="str">
        <f t="shared" si="51"/>
        <v/>
      </c>
      <c r="AF101" s="94" t="str">
        <f t="shared" si="52"/>
        <v/>
      </c>
      <c r="AG101" s="95" t="str">
        <f t="shared" si="53"/>
        <v/>
      </c>
      <c r="AH101" s="315" t="str">
        <f t="shared" si="54"/>
        <v/>
      </c>
      <c r="AI101" s="328" t="str">
        <f t="shared" si="55"/>
        <v/>
      </c>
      <c r="AJ101" s="319" t="str">
        <f t="shared" si="56"/>
        <v/>
      </c>
      <c r="AK101" s="97" t="str">
        <f t="shared" si="57"/>
        <v/>
      </c>
      <c r="AL101" s="97" t="str">
        <f t="shared" si="38"/>
        <v/>
      </c>
      <c r="AM101" s="394" t="str">
        <f t="shared" si="58"/>
        <v/>
      </c>
      <c r="AN101" s="388" t="str">
        <f t="shared" ca="1" si="59"/>
        <v/>
      </c>
      <c r="AO101" s="271"/>
      <c r="AP101" s="284"/>
      <c r="AQ101" s="92">
        <f>IF(ISBLANK(AO101), 'Enter Head to Work Out AE'!$D99, (AO101*AP101))</f>
        <v>0</v>
      </c>
      <c r="AR101" s="277" t="str">
        <f t="shared" si="60"/>
        <v/>
      </c>
      <c r="AS101" s="278"/>
      <c r="AT101" s="278"/>
      <c r="AU101" s="93" t="str">
        <f t="shared" si="61"/>
        <v/>
      </c>
      <c r="AV101" s="94" t="str">
        <f t="shared" si="62"/>
        <v/>
      </c>
      <c r="AW101" s="95" t="str">
        <f t="shared" si="63"/>
        <v/>
      </c>
      <c r="AX101" s="315" t="str">
        <f t="shared" si="64"/>
        <v/>
      </c>
      <c r="AY101" s="328" t="str">
        <f t="shared" si="39"/>
        <v/>
      </c>
      <c r="AZ101" s="319" t="str">
        <f t="shared" si="65"/>
        <v/>
      </c>
      <c r="BA101" s="97" t="str">
        <f t="shared" si="66"/>
        <v/>
      </c>
      <c r="BB101" s="97" t="str">
        <f t="shared" si="67"/>
        <v/>
      </c>
      <c r="BC101" s="394" t="str">
        <f t="shared" si="68"/>
        <v/>
      </c>
      <c r="BD101" s="388" t="str">
        <f t="shared" ca="1" si="69"/>
        <v/>
      </c>
      <c r="BE101" s="271"/>
      <c r="BF101" s="289"/>
      <c r="BG101" s="345"/>
      <c r="BH101" s="290"/>
    </row>
    <row r="102" spans="1:60" ht="22.5" customHeight="1">
      <c r="A102" s="120"/>
      <c r="B102" s="221" t="str">
        <f>IF(ISBLANK('Baseline Paddock Data'!B102),"",'Baseline Paddock Data'!B102)</f>
        <v/>
      </c>
      <c r="C102" s="83" t="str">
        <f>IF(ISBLANK('Baseline Paddock Data'!C102),"",'Baseline Paddock Data'!C102)</f>
        <v/>
      </c>
      <c r="D102" s="326">
        <f>IF(ISBLANK(C102),"",(IF(ISBLANK('Baseline Paddock Data'!D102),'Baseline Paddock Data'!F102,'Baseline Paddock Data'!D102/2.471)))</f>
        <v>0</v>
      </c>
      <c r="E102" s="326">
        <f>IF(ISBLANK(C102),"",(IF(ISBLANK('Baseline Paddock Data'!E102),'Baseline Paddock Data'!G102,'Baseline Paddock Data'!E102/2.471)))</f>
        <v>0</v>
      </c>
      <c r="F102" s="230" t="str">
        <f>IF(ISBLANK('Baseline Paddock Data'!H102),"",'Baseline Paddock Data'!H102)</f>
        <v/>
      </c>
      <c r="G102" s="270"/>
      <c r="H102" s="271"/>
      <c r="I102" s="272"/>
      <c r="J102" s="92">
        <f>IF(ISBLANK(H102), 'Enter Head to Work Out AE'!D100, (H102*I102))</f>
        <v>0</v>
      </c>
      <c r="K102" s="277" t="str">
        <f t="shared" si="40"/>
        <v/>
      </c>
      <c r="L102" s="278"/>
      <c r="M102" s="278"/>
      <c r="N102" s="93" t="str">
        <f t="shared" si="41"/>
        <v/>
      </c>
      <c r="O102" s="94" t="str">
        <f t="shared" si="42"/>
        <v/>
      </c>
      <c r="P102" s="95" t="str">
        <f t="shared" si="43"/>
        <v/>
      </c>
      <c r="Q102" s="315" t="str">
        <f t="shared" si="44"/>
        <v/>
      </c>
      <c r="R102" s="317"/>
      <c r="S102" s="330" t="str" cm="1">
        <f t="array" ref="S102">IF(G102=0,"",_xlfn.IFS(G102="No grazing value - 0",R102*0,G102="Low - 10%",R102*0.1,G102="Moderate - 20%",R102*0.2,G102="High - 30%",R102*0.3,G102="Introduced pastures/Intensive - 45%", R102*0.45, G102="STACK method",R102*1))</f>
        <v/>
      </c>
      <c r="T102" s="319" t="str">
        <f t="shared" si="45"/>
        <v/>
      </c>
      <c r="U102" s="97" t="str">
        <f t="shared" si="46"/>
        <v/>
      </c>
      <c r="V102" s="97" t="str">
        <f t="shared" si="47"/>
        <v/>
      </c>
      <c r="W102" s="389" t="str">
        <f t="shared" si="48"/>
        <v/>
      </c>
      <c r="X102" s="388" t="str">
        <f t="shared" ca="1" si="49"/>
        <v/>
      </c>
      <c r="Y102" s="283"/>
      <c r="Z102" s="284"/>
      <c r="AA102" s="92">
        <f>IF(ISBLANK(Y102), 'Enter Head to Work Out AE'!$D100, (Y102*Z102))</f>
        <v>0</v>
      </c>
      <c r="AB102" s="277" t="str">
        <f t="shared" si="50"/>
        <v/>
      </c>
      <c r="AC102" s="278"/>
      <c r="AD102" s="278"/>
      <c r="AE102" s="93" t="str">
        <f t="shared" si="51"/>
        <v/>
      </c>
      <c r="AF102" s="94" t="str">
        <f t="shared" si="52"/>
        <v/>
      </c>
      <c r="AG102" s="95" t="str">
        <f t="shared" si="53"/>
        <v/>
      </c>
      <c r="AH102" s="315" t="str">
        <f t="shared" si="54"/>
        <v/>
      </c>
      <c r="AI102" s="328" t="str">
        <f t="shared" si="55"/>
        <v/>
      </c>
      <c r="AJ102" s="319" t="str">
        <f t="shared" si="56"/>
        <v/>
      </c>
      <c r="AK102" s="97" t="str">
        <f t="shared" si="57"/>
        <v/>
      </c>
      <c r="AL102" s="97" t="str">
        <f t="shared" si="38"/>
        <v/>
      </c>
      <c r="AM102" s="394" t="str">
        <f t="shared" si="58"/>
        <v/>
      </c>
      <c r="AN102" s="388" t="str">
        <f t="shared" ca="1" si="59"/>
        <v/>
      </c>
      <c r="AO102" s="271"/>
      <c r="AP102" s="284"/>
      <c r="AQ102" s="92">
        <f>IF(ISBLANK(AO102), 'Enter Head to Work Out AE'!$D100, (AO102*AP102))</f>
        <v>0</v>
      </c>
      <c r="AR102" s="277" t="str">
        <f t="shared" si="60"/>
        <v/>
      </c>
      <c r="AS102" s="278"/>
      <c r="AT102" s="278"/>
      <c r="AU102" s="93" t="str">
        <f t="shared" si="61"/>
        <v/>
      </c>
      <c r="AV102" s="94" t="str">
        <f t="shared" si="62"/>
        <v/>
      </c>
      <c r="AW102" s="95" t="str">
        <f t="shared" si="63"/>
        <v/>
      </c>
      <c r="AX102" s="315" t="str">
        <f t="shared" si="64"/>
        <v/>
      </c>
      <c r="AY102" s="328" t="str">
        <f t="shared" si="39"/>
        <v/>
      </c>
      <c r="AZ102" s="319" t="str">
        <f t="shared" si="65"/>
        <v/>
      </c>
      <c r="BA102" s="97" t="str">
        <f t="shared" si="66"/>
        <v/>
      </c>
      <c r="BB102" s="97" t="str">
        <f t="shared" si="67"/>
        <v/>
      </c>
      <c r="BC102" s="394" t="str">
        <f t="shared" si="68"/>
        <v/>
      </c>
      <c r="BD102" s="388" t="str">
        <f t="shared" ca="1" si="69"/>
        <v/>
      </c>
      <c r="BE102" s="271"/>
      <c r="BF102" s="289"/>
      <c r="BG102" s="345"/>
      <c r="BH102" s="290"/>
    </row>
    <row r="103" spans="1:60" ht="22.5" customHeight="1">
      <c r="A103" s="120"/>
      <c r="B103" s="221" t="str">
        <f>IF(ISBLANK('Baseline Paddock Data'!B103),"",'Baseline Paddock Data'!B103)</f>
        <v/>
      </c>
      <c r="C103" s="83" t="str">
        <f>IF(ISBLANK('Baseline Paddock Data'!C103),"",'Baseline Paddock Data'!C103)</f>
        <v/>
      </c>
      <c r="D103" s="326">
        <f>IF(ISBLANK(C103),"",(IF(ISBLANK('Baseline Paddock Data'!D103),'Baseline Paddock Data'!F103,'Baseline Paddock Data'!D103/2.471)))</f>
        <v>0</v>
      </c>
      <c r="E103" s="326">
        <f>IF(ISBLANK(C103),"",(IF(ISBLANK('Baseline Paddock Data'!E103),'Baseline Paddock Data'!G103,'Baseline Paddock Data'!E103/2.471)))</f>
        <v>0</v>
      </c>
      <c r="F103" s="230" t="str">
        <f>IF(ISBLANK('Baseline Paddock Data'!H103),"",'Baseline Paddock Data'!H103)</f>
        <v/>
      </c>
      <c r="G103" s="270"/>
      <c r="H103" s="271"/>
      <c r="I103" s="272"/>
      <c r="J103" s="92">
        <f>IF(ISBLANK(H103), 'Enter Head to Work Out AE'!D101, (H103*I103))</f>
        <v>0</v>
      </c>
      <c r="K103" s="277" t="str">
        <f t="shared" si="40"/>
        <v/>
      </c>
      <c r="L103" s="278"/>
      <c r="M103" s="278"/>
      <c r="N103" s="93" t="str">
        <f t="shared" si="41"/>
        <v/>
      </c>
      <c r="O103" s="94" t="str">
        <f t="shared" si="42"/>
        <v/>
      </c>
      <c r="P103" s="95" t="str">
        <f t="shared" si="43"/>
        <v/>
      </c>
      <c r="Q103" s="315" t="str">
        <f t="shared" si="44"/>
        <v/>
      </c>
      <c r="R103" s="317"/>
      <c r="S103" s="330" t="str" cm="1">
        <f t="array" ref="S103">IF(G103=0,"",_xlfn.IFS(G103="No grazing value - 0",R103*0,G103="Low - 10%",R103*0.1,G103="Moderate - 20%",R103*0.2,G103="High - 30%",R103*0.3,G103="Introduced pastures/Intensive - 45%", R103*0.45, G103="STACK method",R103*1))</f>
        <v/>
      </c>
      <c r="T103" s="319" t="str">
        <f t="shared" si="45"/>
        <v/>
      </c>
      <c r="U103" s="97" t="str">
        <f t="shared" si="46"/>
        <v/>
      </c>
      <c r="V103" s="97" t="str">
        <f t="shared" si="47"/>
        <v/>
      </c>
      <c r="W103" s="389" t="str">
        <f t="shared" si="48"/>
        <v/>
      </c>
      <c r="X103" s="388" t="str">
        <f t="shared" ca="1" si="49"/>
        <v/>
      </c>
      <c r="Y103" s="283"/>
      <c r="Z103" s="284"/>
      <c r="AA103" s="92">
        <f>IF(ISBLANK(Y103), 'Enter Head to Work Out AE'!$D101, (Y103*Z103))</f>
        <v>0</v>
      </c>
      <c r="AB103" s="277" t="str">
        <f t="shared" si="50"/>
        <v/>
      </c>
      <c r="AC103" s="278"/>
      <c r="AD103" s="278"/>
      <c r="AE103" s="93" t="str">
        <f t="shared" si="51"/>
        <v/>
      </c>
      <c r="AF103" s="94" t="str">
        <f t="shared" si="52"/>
        <v/>
      </c>
      <c r="AG103" s="95" t="str">
        <f t="shared" si="53"/>
        <v/>
      </c>
      <c r="AH103" s="315" t="str">
        <f t="shared" si="54"/>
        <v/>
      </c>
      <c r="AI103" s="328" t="str">
        <f t="shared" si="55"/>
        <v/>
      </c>
      <c r="AJ103" s="319" t="str">
        <f t="shared" si="56"/>
        <v/>
      </c>
      <c r="AK103" s="97" t="str">
        <f t="shared" si="57"/>
        <v/>
      </c>
      <c r="AL103" s="97" t="str">
        <f t="shared" si="38"/>
        <v/>
      </c>
      <c r="AM103" s="394" t="str">
        <f t="shared" si="58"/>
        <v/>
      </c>
      <c r="AN103" s="388" t="str">
        <f t="shared" ca="1" si="59"/>
        <v/>
      </c>
      <c r="AO103" s="271"/>
      <c r="AP103" s="284"/>
      <c r="AQ103" s="92">
        <f>IF(ISBLANK(AO103), 'Enter Head to Work Out AE'!$D101, (AO103*AP103))</f>
        <v>0</v>
      </c>
      <c r="AR103" s="277" t="str">
        <f t="shared" si="60"/>
        <v/>
      </c>
      <c r="AS103" s="278"/>
      <c r="AT103" s="278"/>
      <c r="AU103" s="93" t="str">
        <f t="shared" si="61"/>
        <v/>
      </c>
      <c r="AV103" s="94" t="str">
        <f t="shared" si="62"/>
        <v/>
      </c>
      <c r="AW103" s="95" t="str">
        <f t="shared" si="63"/>
        <v/>
      </c>
      <c r="AX103" s="315" t="str">
        <f t="shared" si="64"/>
        <v/>
      </c>
      <c r="AY103" s="328" t="str">
        <f t="shared" si="39"/>
        <v/>
      </c>
      <c r="AZ103" s="319" t="str">
        <f t="shared" si="65"/>
        <v/>
      </c>
      <c r="BA103" s="97" t="str">
        <f t="shared" si="66"/>
        <v/>
      </c>
      <c r="BB103" s="97" t="str">
        <f t="shared" si="67"/>
        <v/>
      </c>
      <c r="BC103" s="394" t="str">
        <f t="shared" si="68"/>
        <v/>
      </c>
      <c r="BD103" s="388" t="str">
        <f t="shared" ca="1" si="69"/>
        <v/>
      </c>
      <c r="BE103" s="271"/>
      <c r="BF103" s="289"/>
      <c r="BG103" s="345"/>
      <c r="BH103" s="290"/>
    </row>
    <row r="104" spans="1:60" ht="22.5" customHeight="1">
      <c r="A104" s="120"/>
      <c r="B104" s="221" t="str">
        <f>IF(ISBLANK('Baseline Paddock Data'!B104),"",'Baseline Paddock Data'!B104)</f>
        <v/>
      </c>
      <c r="C104" s="83" t="str">
        <f>IF(ISBLANK('Baseline Paddock Data'!C104),"",'Baseline Paddock Data'!C104)</f>
        <v/>
      </c>
      <c r="D104" s="326">
        <f>IF(ISBLANK(C104),"",(IF(ISBLANK('Baseline Paddock Data'!D104),'Baseline Paddock Data'!F104,'Baseline Paddock Data'!D104/2.471)))</f>
        <v>0</v>
      </c>
      <c r="E104" s="326">
        <f>IF(ISBLANK(C104),"",(IF(ISBLANK('Baseline Paddock Data'!E104),'Baseline Paddock Data'!G104,'Baseline Paddock Data'!E104/2.471)))</f>
        <v>0</v>
      </c>
      <c r="F104" s="230" t="str">
        <f>IF(ISBLANK('Baseline Paddock Data'!H104),"",'Baseline Paddock Data'!H104)</f>
        <v/>
      </c>
      <c r="G104" s="270"/>
      <c r="H104" s="271"/>
      <c r="I104" s="272"/>
      <c r="J104" s="92">
        <f>IF(ISBLANK(H104), 'Enter Head to Work Out AE'!D102, (H104*I104))</f>
        <v>0</v>
      </c>
      <c r="K104" s="277" t="str">
        <f t="shared" si="40"/>
        <v/>
      </c>
      <c r="L104" s="278"/>
      <c r="M104" s="278"/>
      <c r="N104" s="93" t="str">
        <f t="shared" si="41"/>
        <v/>
      </c>
      <c r="O104" s="94" t="str">
        <f t="shared" si="42"/>
        <v/>
      </c>
      <c r="P104" s="95" t="str">
        <f t="shared" si="43"/>
        <v/>
      </c>
      <c r="Q104" s="315" t="str">
        <f t="shared" si="44"/>
        <v/>
      </c>
      <c r="R104" s="317"/>
      <c r="S104" s="330" t="str" cm="1">
        <f t="array" ref="S104">IF(G104=0,"",_xlfn.IFS(G104="No grazing value - 0",R104*0,G104="Low - 10%",R104*0.1,G104="Moderate - 20%",R104*0.2,G104="High - 30%",R104*0.3,G104="Introduced pastures/Intensive - 45%", R104*0.45, G104="STACK method",R104*1))</f>
        <v/>
      </c>
      <c r="T104" s="319" t="str">
        <f t="shared" si="45"/>
        <v/>
      </c>
      <c r="U104" s="97" t="str">
        <f t="shared" si="46"/>
        <v/>
      </c>
      <c r="V104" s="97" t="str">
        <f t="shared" si="47"/>
        <v/>
      </c>
      <c r="W104" s="389" t="str">
        <f t="shared" si="48"/>
        <v/>
      </c>
      <c r="X104" s="388" t="str">
        <f t="shared" ca="1" si="49"/>
        <v/>
      </c>
      <c r="Y104" s="283"/>
      <c r="Z104" s="284"/>
      <c r="AA104" s="92">
        <f>IF(ISBLANK(Y104), 'Enter Head to Work Out AE'!$D102, (Y104*Z104))</f>
        <v>0</v>
      </c>
      <c r="AB104" s="277" t="str">
        <f t="shared" si="50"/>
        <v/>
      </c>
      <c r="AC104" s="278"/>
      <c r="AD104" s="278"/>
      <c r="AE104" s="93" t="str">
        <f t="shared" si="51"/>
        <v/>
      </c>
      <c r="AF104" s="94" t="str">
        <f t="shared" si="52"/>
        <v/>
      </c>
      <c r="AG104" s="95" t="str">
        <f t="shared" si="53"/>
        <v/>
      </c>
      <c r="AH104" s="315" t="str">
        <f t="shared" si="54"/>
        <v/>
      </c>
      <c r="AI104" s="328" t="str">
        <f t="shared" si="55"/>
        <v/>
      </c>
      <c r="AJ104" s="319" t="str">
        <f t="shared" si="56"/>
        <v/>
      </c>
      <c r="AK104" s="97" t="str">
        <f t="shared" si="57"/>
        <v/>
      </c>
      <c r="AL104" s="97" t="str">
        <f t="shared" si="38"/>
        <v/>
      </c>
      <c r="AM104" s="394" t="str">
        <f t="shared" si="58"/>
        <v/>
      </c>
      <c r="AN104" s="388" t="str">
        <f t="shared" ca="1" si="59"/>
        <v/>
      </c>
      <c r="AO104" s="271"/>
      <c r="AP104" s="284"/>
      <c r="AQ104" s="92">
        <f>IF(ISBLANK(AO104), 'Enter Head to Work Out AE'!$D102, (AO104*AP104))</f>
        <v>0</v>
      </c>
      <c r="AR104" s="277" t="str">
        <f t="shared" si="60"/>
        <v/>
      </c>
      <c r="AS104" s="278"/>
      <c r="AT104" s="278"/>
      <c r="AU104" s="93" t="str">
        <f t="shared" si="61"/>
        <v/>
      </c>
      <c r="AV104" s="94" t="str">
        <f t="shared" si="62"/>
        <v/>
      </c>
      <c r="AW104" s="95" t="str">
        <f t="shared" si="63"/>
        <v/>
      </c>
      <c r="AX104" s="315" t="str">
        <f t="shared" si="64"/>
        <v/>
      </c>
      <c r="AY104" s="328" t="str">
        <f t="shared" si="39"/>
        <v/>
      </c>
      <c r="AZ104" s="319" t="str">
        <f t="shared" si="65"/>
        <v/>
      </c>
      <c r="BA104" s="97" t="str">
        <f t="shared" si="66"/>
        <v/>
      </c>
      <c r="BB104" s="97" t="str">
        <f t="shared" si="67"/>
        <v/>
      </c>
      <c r="BC104" s="394" t="str">
        <f t="shared" si="68"/>
        <v/>
      </c>
      <c r="BD104" s="388" t="str">
        <f t="shared" ca="1" si="69"/>
        <v/>
      </c>
      <c r="BE104" s="271"/>
      <c r="BF104" s="289"/>
      <c r="BG104" s="345"/>
      <c r="BH104" s="290"/>
    </row>
    <row r="105" spans="1:60" ht="22.5" customHeight="1">
      <c r="A105" s="120"/>
      <c r="B105" s="221" t="str">
        <f>IF(ISBLANK('Baseline Paddock Data'!B105),"",'Baseline Paddock Data'!B105)</f>
        <v/>
      </c>
      <c r="C105" s="83" t="str">
        <f>IF(ISBLANK('Baseline Paddock Data'!C105),"",'Baseline Paddock Data'!C105)</f>
        <v/>
      </c>
      <c r="D105" s="326">
        <f>IF(ISBLANK(C105),"",(IF(ISBLANK('Baseline Paddock Data'!D105),'Baseline Paddock Data'!F105,'Baseline Paddock Data'!D105/2.471)))</f>
        <v>0</v>
      </c>
      <c r="E105" s="326">
        <f>IF(ISBLANK(C105),"",(IF(ISBLANK('Baseline Paddock Data'!E105),'Baseline Paddock Data'!G105,'Baseline Paddock Data'!E105/2.471)))</f>
        <v>0</v>
      </c>
      <c r="F105" s="230" t="str">
        <f>IF(ISBLANK('Baseline Paddock Data'!H105),"",'Baseline Paddock Data'!H105)</f>
        <v/>
      </c>
      <c r="G105" s="270"/>
      <c r="H105" s="271"/>
      <c r="I105" s="272"/>
      <c r="J105" s="92">
        <f>IF(ISBLANK(H105), 'Enter Head to Work Out AE'!D103, (H105*I105))</f>
        <v>0</v>
      </c>
      <c r="K105" s="277" t="str">
        <f t="shared" si="40"/>
        <v/>
      </c>
      <c r="L105" s="278"/>
      <c r="M105" s="278"/>
      <c r="N105" s="93" t="str">
        <f t="shared" si="41"/>
        <v/>
      </c>
      <c r="O105" s="94" t="str">
        <f t="shared" si="42"/>
        <v/>
      </c>
      <c r="P105" s="95" t="str">
        <f t="shared" si="43"/>
        <v/>
      </c>
      <c r="Q105" s="315" t="str">
        <f t="shared" si="44"/>
        <v/>
      </c>
      <c r="R105" s="317"/>
      <c r="S105" s="330" t="str" cm="1">
        <f t="array" ref="S105">IF(G105=0,"",_xlfn.IFS(G105="No grazing value - 0",R105*0,G105="Low - 10%",R105*0.1,G105="Moderate - 20%",R105*0.2,G105="High - 30%",R105*0.3,G105="Introduced pastures/Intensive - 45%", R105*0.45, G105="STACK method",R105*1))</f>
        <v/>
      </c>
      <c r="T105" s="319" t="str">
        <f t="shared" si="45"/>
        <v/>
      </c>
      <c r="U105" s="97" t="str">
        <f t="shared" si="46"/>
        <v/>
      </c>
      <c r="V105" s="97" t="str">
        <f t="shared" si="47"/>
        <v/>
      </c>
      <c r="W105" s="389" t="str">
        <f t="shared" si="48"/>
        <v/>
      </c>
      <c r="X105" s="388" t="str">
        <f t="shared" ca="1" si="49"/>
        <v/>
      </c>
      <c r="Y105" s="283"/>
      <c r="Z105" s="284"/>
      <c r="AA105" s="92">
        <f>IF(ISBLANK(Y105), 'Enter Head to Work Out AE'!$D103, (Y105*Z105))</f>
        <v>0</v>
      </c>
      <c r="AB105" s="277" t="str">
        <f t="shared" si="50"/>
        <v/>
      </c>
      <c r="AC105" s="278"/>
      <c r="AD105" s="278"/>
      <c r="AE105" s="93" t="str">
        <f t="shared" si="51"/>
        <v/>
      </c>
      <c r="AF105" s="94" t="str">
        <f t="shared" si="52"/>
        <v/>
      </c>
      <c r="AG105" s="95" t="str">
        <f t="shared" si="53"/>
        <v/>
      </c>
      <c r="AH105" s="315" t="str">
        <f t="shared" si="54"/>
        <v/>
      </c>
      <c r="AI105" s="328" t="str">
        <f t="shared" si="55"/>
        <v/>
      </c>
      <c r="AJ105" s="319" t="str">
        <f t="shared" si="56"/>
        <v/>
      </c>
      <c r="AK105" s="97" t="str">
        <f t="shared" si="57"/>
        <v/>
      </c>
      <c r="AL105" s="97" t="str">
        <f t="shared" si="38"/>
        <v/>
      </c>
      <c r="AM105" s="394" t="str">
        <f t="shared" si="58"/>
        <v/>
      </c>
      <c r="AN105" s="388" t="str">
        <f t="shared" ca="1" si="59"/>
        <v/>
      </c>
      <c r="AO105" s="271"/>
      <c r="AP105" s="284"/>
      <c r="AQ105" s="92">
        <f>IF(ISBLANK(AO105), 'Enter Head to Work Out AE'!$D103, (AO105*AP105))</f>
        <v>0</v>
      </c>
      <c r="AR105" s="277" t="str">
        <f t="shared" si="60"/>
        <v/>
      </c>
      <c r="AS105" s="278"/>
      <c r="AT105" s="278"/>
      <c r="AU105" s="93" t="str">
        <f t="shared" si="61"/>
        <v/>
      </c>
      <c r="AV105" s="94" t="str">
        <f t="shared" si="62"/>
        <v/>
      </c>
      <c r="AW105" s="95" t="str">
        <f t="shared" si="63"/>
        <v/>
      </c>
      <c r="AX105" s="315" t="str">
        <f t="shared" si="64"/>
        <v/>
      </c>
      <c r="AY105" s="328" t="str">
        <f t="shared" si="39"/>
        <v/>
      </c>
      <c r="AZ105" s="319" t="str">
        <f t="shared" si="65"/>
        <v/>
      </c>
      <c r="BA105" s="97" t="str">
        <f t="shared" si="66"/>
        <v/>
      </c>
      <c r="BB105" s="97" t="str">
        <f t="shared" si="67"/>
        <v/>
      </c>
      <c r="BC105" s="394" t="str">
        <f t="shared" si="68"/>
        <v/>
      </c>
      <c r="BD105" s="388" t="str">
        <f t="shared" ca="1" si="69"/>
        <v/>
      </c>
      <c r="BE105" s="271"/>
      <c r="BF105" s="289"/>
      <c r="BG105" s="345"/>
      <c r="BH105" s="290"/>
    </row>
    <row r="106" spans="1:60" ht="22.5" customHeight="1">
      <c r="A106" s="120"/>
      <c r="B106" s="221" t="str">
        <f>IF(ISBLANK('Baseline Paddock Data'!B106),"",'Baseline Paddock Data'!B106)</f>
        <v/>
      </c>
      <c r="C106" s="83" t="str">
        <f>IF(ISBLANK('Baseline Paddock Data'!C106),"",'Baseline Paddock Data'!C106)</f>
        <v/>
      </c>
      <c r="D106" s="326">
        <f>IF(ISBLANK(C106),"",(IF(ISBLANK('Baseline Paddock Data'!D106),'Baseline Paddock Data'!F106,'Baseline Paddock Data'!D106/2.471)))</f>
        <v>0</v>
      </c>
      <c r="E106" s="326">
        <f>IF(ISBLANK(C106),"",(IF(ISBLANK('Baseline Paddock Data'!E106),'Baseline Paddock Data'!G106,'Baseline Paddock Data'!E106/2.471)))</f>
        <v>0</v>
      </c>
      <c r="F106" s="230" t="str">
        <f>IF(ISBLANK('Baseline Paddock Data'!H106),"",'Baseline Paddock Data'!H106)</f>
        <v/>
      </c>
      <c r="G106" s="270"/>
      <c r="H106" s="271"/>
      <c r="I106" s="272"/>
      <c r="J106" s="92">
        <f>IF(ISBLANK(H106), 'Enter Head to Work Out AE'!D104, (H106*I106))</f>
        <v>0</v>
      </c>
      <c r="K106" s="277" t="str">
        <f t="shared" si="40"/>
        <v/>
      </c>
      <c r="L106" s="278"/>
      <c r="M106" s="278"/>
      <c r="N106" s="93" t="str">
        <f t="shared" si="41"/>
        <v/>
      </c>
      <c r="O106" s="94" t="str">
        <f t="shared" si="42"/>
        <v/>
      </c>
      <c r="P106" s="95" t="str">
        <f t="shared" si="43"/>
        <v/>
      </c>
      <c r="Q106" s="315" t="str">
        <f t="shared" si="44"/>
        <v/>
      </c>
      <c r="R106" s="317"/>
      <c r="S106" s="330" t="str" cm="1">
        <f t="array" ref="S106">IF(G106=0,"",_xlfn.IFS(G106="No grazing value - 0",R106*0,G106="Low - 10%",R106*0.1,G106="Moderate - 20%",R106*0.2,G106="High - 30%",R106*0.3,G106="Introduced pastures/Intensive - 45%", R106*0.45, G106="STACK method",R106*1))</f>
        <v/>
      </c>
      <c r="T106" s="319" t="str">
        <f t="shared" si="45"/>
        <v/>
      </c>
      <c r="U106" s="97" t="str">
        <f t="shared" si="46"/>
        <v/>
      </c>
      <c r="V106" s="97" t="str">
        <f t="shared" si="47"/>
        <v/>
      </c>
      <c r="W106" s="389" t="str">
        <f t="shared" si="48"/>
        <v/>
      </c>
      <c r="X106" s="388" t="str">
        <f t="shared" ca="1" si="49"/>
        <v/>
      </c>
      <c r="Y106" s="283"/>
      <c r="Z106" s="284"/>
      <c r="AA106" s="92">
        <f>IF(ISBLANK(Y106), 'Enter Head to Work Out AE'!$D104, (Y106*Z106))</f>
        <v>0</v>
      </c>
      <c r="AB106" s="277" t="str">
        <f t="shared" si="50"/>
        <v/>
      </c>
      <c r="AC106" s="278"/>
      <c r="AD106" s="278"/>
      <c r="AE106" s="93" t="str">
        <f t="shared" si="51"/>
        <v/>
      </c>
      <c r="AF106" s="94" t="str">
        <f t="shared" si="52"/>
        <v/>
      </c>
      <c r="AG106" s="95" t="str">
        <f t="shared" si="53"/>
        <v/>
      </c>
      <c r="AH106" s="315" t="str">
        <f t="shared" si="54"/>
        <v/>
      </c>
      <c r="AI106" s="328" t="str">
        <f t="shared" si="55"/>
        <v/>
      </c>
      <c r="AJ106" s="319" t="str">
        <f t="shared" si="56"/>
        <v/>
      </c>
      <c r="AK106" s="97" t="str">
        <f t="shared" si="57"/>
        <v/>
      </c>
      <c r="AL106" s="97" t="str">
        <f t="shared" ref="AL106:AL137" si="70">IF(AK106&gt;$AL$9, "",AK106)</f>
        <v/>
      </c>
      <c r="AM106" s="394" t="str">
        <f t="shared" si="58"/>
        <v/>
      </c>
      <c r="AN106" s="388" t="str">
        <f t="shared" ca="1" si="59"/>
        <v/>
      </c>
      <c r="AO106" s="271"/>
      <c r="AP106" s="284"/>
      <c r="AQ106" s="92">
        <f>IF(ISBLANK(AO106), 'Enter Head to Work Out AE'!$D104, (AO106*AP106))</f>
        <v>0</v>
      </c>
      <c r="AR106" s="277" t="str">
        <f t="shared" si="60"/>
        <v/>
      </c>
      <c r="AS106" s="278"/>
      <c r="AT106" s="278"/>
      <c r="AU106" s="93" t="str">
        <f t="shared" si="61"/>
        <v/>
      </c>
      <c r="AV106" s="94" t="str">
        <f t="shared" si="62"/>
        <v/>
      </c>
      <c r="AW106" s="95" t="str">
        <f t="shared" si="63"/>
        <v/>
      </c>
      <c r="AX106" s="315" t="str">
        <f t="shared" si="64"/>
        <v/>
      </c>
      <c r="AY106" s="328" t="str">
        <f t="shared" ref="AY106:AY137" si="71">IFERROR(AI106-AH106, "")</f>
        <v/>
      </c>
      <c r="AZ106" s="319" t="str">
        <f t="shared" si="65"/>
        <v/>
      </c>
      <c r="BA106" s="97" t="str">
        <f t="shared" si="66"/>
        <v/>
      </c>
      <c r="BB106" s="97" t="str">
        <f t="shared" si="67"/>
        <v/>
      </c>
      <c r="BC106" s="394" t="str">
        <f t="shared" si="68"/>
        <v/>
      </c>
      <c r="BD106" s="388" t="str">
        <f t="shared" ca="1" si="69"/>
        <v/>
      </c>
      <c r="BE106" s="271"/>
      <c r="BF106" s="289"/>
      <c r="BG106" s="345"/>
      <c r="BH106" s="290"/>
    </row>
    <row r="107" spans="1:60" ht="22.5" customHeight="1">
      <c r="A107" s="120"/>
      <c r="B107" s="221" t="str">
        <f>IF(ISBLANK('Baseline Paddock Data'!B107),"",'Baseline Paddock Data'!B107)</f>
        <v/>
      </c>
      <c r="C107" s="83" t="str">
        <f>IF(ISBLANK('Baseline Paddock Data'!C107),"",'Baseline Paddock Data'!C107)</f>
        <v/>
      </c>
      <c r="D107" s="326">
        <f>IF(ISBLANK(C107),"",(IF(ISBLANK('Baseline Paddock Data'!D107),'Baseline Paddock Data'!F107,'Baseline Paddock Data'!D107/2.471)))</f>
        <v>0</v>
      </c>
      <c r="E107" s="326">
        <f>IF(ISBLANK(C107),"",(IF(ISBLANK('Baseline Paddock Data'!E107),'Baseline Paddock Data'!G107,'Baseline Paddock Data'!E107/2.471)))</f>
        <v>0</v>
      </c>
      <c r="F107" s="230" t="str">
        <f>IF(ISBLANK('Baseline Paddock Data'!H107),"",'Baseline Paddock Data'!H107)</f>
        <v/>
      </c>
      <c r="G107" s="270"/>
      <c r="H107" s="271"/>
      <c r="I107" s="272"/>
      <c r="J107" s="92">
        <f>IF(ISBLANK(H107), 'Enter Head to Work Out AE'!D105, (H107*I107))</f>
        <v>0</v>
      </c>
      <c r="K107" s="277" t="str">
        <f t="shared" si="40"/>
        <v/>
      </c>
      <c r="L107" s="278"/>
      <c r="M107" s="278"/>
      <c r="N107" s="93" t="str">
        <f t="shared" si="41"/>
        <v/>
      </c>
      <c r="O107" s="94" t="str">
        <f t="shared" si="42"/>
        <v/>
      </c>
      <c r="P107" s="95" t="str">
        <f t="shared" si="43"/>
        <v/>
      </c>
      <c r="Q107" s="315" t="str">
        <f t="shared" si="44"/>
        <v/>
      </c>
      <c r="R107" s="317"/>
      <c r="S107" s="330" t="str" cm="1">
        <f t="array" ref="S107">IF(G107=0,"",_xlfn.IFS(G107="No grazing value - 0",R107*0,G107="Low - 10%",R107*0.1,G107="Moderate - 20%",R107*0.2,G107="High - 30%",R107*0.3,G107="Introduced pastures/Intensive - 45%", R107*0.45, G107="STACK method",R107*1))</f>
        <v/>
      </c>
      <c r="T107" s="319" t="str">
        <f t="shared" si="45"/>
        <v/>
      </c>
      <c r="U107" s="97" t="str">
        <f t="shared" si="46"/>
        <v/>
      </c>
      <c r="V107" s="97" t="str">
        <f t="shared" si="47"/>
        <v/>
      </c>
      <c r="W107" s="389" t="str">
        <f t="shared" si="48"/>
        <v/>
      </c>
      <c r="X107" s="388" t="str">
        <f t="shared" ca="1" si="49"/>
        <v/>
      </c>
      <c r="Y107" s="283"/>
      <c r="Z107" s="284"/>
      <c r="AA107" s="92">
        <f>IF(ISBLANK(Y107), 'Enter Head to Work Out AE'!$D105, (Y107*Z107))</f>
        <v>0</v>
      </c>
      <c r="AB107" s="277" t="str">
        <f t="shared" si="50"/>
        <v/>
      </c>
      <c r="AC107" s="278"/>
      <c r="AD107" s="278"/>
      <c r="AE107" s="93" t="str">
        <f t="shared" si="51"/>
        <v/>
      </c>
      <c r="AF107" s="94" t="str">
        <f t="shared" si="52"/>
        <v/>
      </c>
      <c r="AG107" s="95" t="str">
        <f t="shared" si="53"/>
        <v/>
      </c>
      <c r="AH107" s="315" t="str">
        <f t="shared" si="54"/>
        <v/>
      </c>
      <c r="AI107" s="328" t="str">
        <f t="shared" si="55"/>
        <v/>
      </c>
      <c r="AJ107" s="319" t="str">
        <f t="shared" si="56"/>
        <v/>
      </c>
      <c r="AK107" s="97" t="str">
        <f t="shared" si="57"/>
        <v/>
      </c>
      <c r="AL107" s="97" t="str">
        <f t="shared" si="70"/>
        <v/>
      </c>
      <c r="AM107" s="394" t="str">
        <f t="shared" si="58"/>
        <v/>
      </c>
      <c r="AN107" s="388" t="str">
        <f t="shared" ca="1" si="59"/>
        <v/>
      </c>
      <c r="AO107" s="271"/>
      <c r="AP107" s="284"/>
      <c r="AQ107" s="92">
        <f>IF(ISBLANK(AO107), 'Enter Head to Work Out AE'!$D105, (AO107*AP107))</f>
        <v>0</v>
      </c>
      <c r="AR107" s="277" t="str">
        <f t="shared" si="60"/>
        <v/>
      </c>
      <c r="AS107" s="278"/>
      <c r="AT107" s="278"/>
      <c r="AU107" s="93" t="str">
        <f t="shared" si="61"/>
        <v/>
      </c>
      <c r="AV107" s="94" t="str">
        <f t="shared" si="62"/>
        <v/>
      </c>
      <c r="AW107" s="95" t="str">
        <f t="shared" si="63"/>
        <v/>
      </c>
      <c r="AX107" s="315" t="str">
        <f t="shared" si="64"/>
        <v/>
      </c>
      <c r="AY107" s="328" t="str">
        <f t="shared" si="71"/>
        <v/>
      </c>
      <c r="AZ107" s="319" t="str">
        <f t="shared" si="65"/>
        <v/>
      </c>
      <c r="BA107" s="97" t="str">
        <f t="shared" si="66"/>
        <v/>
      </c>
      <c r="BB107" s="97" t="str">
        <f t="shared" si="67"/>
        <v/>
      </c>
      <c r="BC107" s="394" t="str">
        <f t="shared" si="68"/>
        <v/>
      </c>
      <c r="BD107" s="388" t="str">
        <f t="shared" ca="1" si="69"/>
        <v/>
      </c>
      <c r="BE107" s="271"/>
      <c r="BF107" s="289"/>
      <c r="BG107" s="345"/>
      <c r="BH107" s="290"/>
    </row>
    <row r="108" spans="1:60" ht="22.5" customHeight="1">
      <c r="A108" s="120"/>
      <c r="B108" s="221" t="str">
        <f>IF(ISBLANK('Baseline Paddock Data'!B108),"",'Baseline Paddock Data'!B108)</f>
        <v/>
      </c>
      <c r="C108" s="83" t="str">
        <f>IF(ISBLANK('Baseline Paddock Data'!C108),"",'Baseline Paddock Data'!C108)</f>
        <v/>
      </c>
      <c r="D108" s="326">
        <f>IF(ISBLANK(C108),"",(IF(ISBLANK('Baseline Paddock Data'!D108),'Baseline Paddock Data'!F108,'Baseline Paddock Data'!D108/2.471)))</f>
        <v>0</v>
      </c>
      <c r="E108" s="326">
        <f>IF(ISBLANK(C108),"",(IF(ISBLANK('Baseline Paddock Data'!E108),'Baseline Paddock Data'!G108,'Baseline Paddock Data'!E108/2.471)))</f>
        <v>0</v>
      </c>
      <c r="F108" s="230" t="str">
        <f>IF(ISBLANK('Baseline Paddock Data'!H108),"",'Baseline Paddock Data'!H108)</f>
        <v/>
      </c>
      <c r="G108" s="270"/>
      <c r="H108" s="271"/>
      <c r="I108" s="272"/>
      <c r="J108" s="92">
        <f>IF(ISBLANK(H108), 'Enter Head to Work Out AE'!D106, (H108*I108))</f>
        <v>0</v>
      </c>
      <c r="K108" s="277" t="str">
        <f t="shared" si="40"/>
        <v/>
      </c>
      <c r="L108" s="278"/>
      <c r="M108" s="278"/>
      <c r="N108" s="93" t="str">
        <f t="shared" si="41"/>
        <v/>
      </c>
      <c r="O108" s="94" t="str">
        <f t="shared" si="42"/>
        <v/>
      </c>
      <c r="P108" s="95" t="str">
        <f t="shared" si="43"/>
        <v/>
      </c>
      <c r="Q108" s="315" t="str">
        <f t="shared" si="44"/>
        <v/>
      </c>
      <c r="R108" s="317"/>
      <c r="S108" s="330" t="str" cm="1">
        <f t="array" ref="S108">IF(G108=0,"",_xlfn.IFS(G108="No grazing value - 0",R108*0,G108="Low - 10%",R108*0.1,G108="Moderate - 20%",R108*0.2,G108="High - 30%",R108*0.3,G108="Introduced pastures/Intensive - 45%", R108*0.45, G108="STACK method",R108*1))</f>
        <v/>
      </c>
      <c r="T108" s="319" t="str">
        <f t="shared" si="45"/>
        <v/>
      </c>
      <c r="U108" s="97" t="str">
        <f t="shared" si="46"/>
        <v/>
      </c>
      <c r="V108" s="97" t="str">
        <f t="shared" si="47"/>
        <v/>
      </c>
      <c r="W108" s="389" t="str">
        <f t="shared" si="48"/>
        <v/>
      </c>
      <c r="X108" s="388" t="str">
        <f t="shared" ca="1" si="49"/>
        <v/>
      </c>
      <c r="Y108" s="283"/>
      <c r="Z108" s="284"/>
      <c r="AA108" s="92">
        <f>IF(ISBLANK(Y108), 'Enter Head to Work Out AE'!$D106, (Y108*Z108))</f>
        <v>0</v>
      </c>
      <c r="AB108" s="277" t="str">
        <f t="shared" si="50"/>
        <v/>
      </c>
      <c r="AC108" s="278"/>
      <c r="AD108" s="278"/>
      <c r="AE108" s="93" t="str">
        <f t="shared" si="51"/>
        <v/>
      </c>
      <c r="AF108" s="94" t="str">
        <f t="shared" si="52"/>
        <v/>
      </c>
      <c r="AG108" s="95" t="str">
        <f t="shared" si="53"/>
        <v/>
      </c>
      <c r="AH108" s="315" t="str">
        <f t="shared" si="54"/>
        <v/>
      </c>
      <c r="AI108" s="328" t="str">
        <f t="shared" si="55"/>
        <v/>
      </c>
      <c r="AJ108" s="319" t="str">
        <f t="shared" si="56"/>
        <v/>
      </c>
      <c r="AK108" s="97" t="str">
        <f t="shared" si="57"/>
        <v/>
      </c>
      <c r="AL108" s="97" t="str">
        <f t="shared" si="70"/>
        <v/>
      </c>
      <c r="AM108" s="394" t="str">
        <f t="shared" si="58"/>
        <v/>
      </c>
      <c r="AN108" s="388" t="str">
        <f t="shared" ca="1" si="59"/>
        <v/>
      </c>
      <c r="AO108" s="271"/>
      <c r="AP108" s="284"/>
      <c r="AQ108" s="92">
        <f>IF(ISBLANK(AO108), 'Enter Head to Work Out AE'!$D106, (AO108*AP108))</f>
        <v>0</v>
      </c>
      <c r="AR108" s="277" t="str">
        <f t="shared" si="60"/>
        <v/>
      </c>
      <c r="AS108" s="278"/>
      <c r="AT108" s="278"/>
      <c r="AU108" s="93" t="str">
        <f t="shared" si="61"/>
        <v/>
      </c>
      <c r="AV108" s="94" t="str">
        <f t="shared" si="62"/>
        <v/>
      </c>
      <c r="AW108" s="95" t="str">
        <f t="shared" si="63"/>
        <v/>
      </c>
      <c r="AX108" s="315" t="str">
        <f t="shared" si="64"/>
        <v/>
      </c>
      <c r="AY108" s="328" t="str">
        <f t="shared" si="71"/>
        <v/>
      </c>
      <c r="AZ108" s="319" t="str">
        <f t="shared" si="65"/>
        <v/>
      </c>
      <c r="BA108" s="97" t="str">
        <f t="shared" si="66"/>
        <v/>
      </c>
      <c r="BB108" s="97" t="str">
        <f t="shared" si="67"/>
        <v/>
      </c>
      <c r="BC108" s="394" t="str">
        <f t="shared" si="68"/>
        <v/>
      </c>
      <c r="BD108" s="388" t="str">
        <f t="shared" ca="1" si="69"/>
        <v/>
      </c>
      <c r="BE108" s="271"/>
      <c r="BF108" s="289"/>
      <c r="BG108" s="345"/>
      <c r="BH108" s="290"/>
    </row>
    <row r="109" spans="1:60" ht="22.5" customHeight="1">
      <c r="A109" s="120"/>
      <c r="B109" s="221" t="str">
        <f>IF(ISBLANK('Baseline Paddock Data'!B109),"",'Baseline Paddock Data'!B109)</f>
        <v/>
      </c>
      <c r="C109" s="83" t="str">
        <f>IF(ISBLANK('Baseline Paddock Data'!C109),"",'Baseline Paddock Data'!C109)</f>
        <v/>
      </c>
      <c r="D109" s="326">
        <f>IF(ISBLANK(C109),"",(IF(ISBLANK('Baseline Paddock Data'!D109),'Baseline Paddock Data'!F109,'Baseline Paddock Data'!D109/2.471)))</f>
        <v>0</v>
      </c>
      <c r="E109" s="326">
        <f>IF(ISBLANK(C109),"",(IF(ISBLANK('Baseline Paddock Data'!E109),'Baseline Paddock Data'!G109,'Baseline Paddock Data'!E109/2.471)))</f>
        <v>0</v>
      </c>
      <c r="F109" s="230" t="str">
        <f>IF(ISBLANK('Baseline Paddock Data'!H109),"",'Baseline Paddock Data'!H109)</f>
        <v/>
      </c>
      <c r="G109" s="270"/>
      <c r="H109" s="271"/>
      <c r="I109" s="272"/>
      <c r="J109" s="92">
        <f>IF(ISBLANK(H109), 'Enter Head to Work Out AE'!D107, (H109*I109))</f>
        <v>0</v>
      </c>
      <c r="K109" s="277" t="str">
        <f t="shared" si="40"/>
        <v/>
      </c>
      <c r="L109" s="278"/>
      <c r="M109" s="278"/>
      <c r="N109" s="93" t="str">
        <f t="shared" si="41"/>
        <v/>
      </c>
      <c r="O109" s="94" t="str">
        <f t="shared" si="42"/>
        <v/>
      </c>
      <c r="P109" s="95" t="str">
        <f t="shared" si="43"/>
        <v/>
      </c>
      <c r="Q109" s="315" t="str">
        <f t="shared" si="44"/>
        <v/>
      </c>
      <c r="R109" s="317"/>
      <c r="S109" s="330" t="str" cm="1">
        <f t="array" ref="S109">IF(G109=0,"",_xlfn.IFS(G109="No grazing value - 0",R109*0,G109="Low - 10%",R109*0.1,G109="Moderate - 20%",R109*0.2,G109="High - 30%",R109*0.3,G109="Introduced pastures/Intensive - 45%", R109*0.45, G109="STACK method",R109*1))</f>
        <v/>
      </c>
      <c r="T109" s="319" t="str">
        <f t="shared" si="45"/>
        <v/>
      </c>
      <c r="U109" s="97" t="str">
        <f t="shared" si="46"/>
        <v/>
      </c>
      <c r="V109" s="97" t="str">
        <f t="shared" si="47"/>
        <v/>
      </c>
      <c r="W109" s="389" t="str">
        <f t="shared" si="48"/>
        <v/>
      </c>
      <c r="X109" s="388" t="str">
        <f t="shared" ca="1" si="49"/>
        <v/>
      </c>
      <c r="Y109" s="283"/>
      <c r="Z109" s="284"/>
      <c r="AA109" s="92">
        <f>IF(ISBLANK(Y109), 'Enter Head to Work Out AE'!$D107, (Y109*Z109))</f>
        <v>0</v>
      </c>
      <c r="AB109" s="277" t="str">
        <f t="shared" si="50"/>
        <v/>
      </c>
      <c r="AC109" s="278"/>
      <c r="AD109" s="278"/>
      <c r="AE109" s="93" t="str">
        <f t="shared" si="51"/>
        <v/>
      </c>
      <c r="AF109" s="94" t="str">
        <f t="shared" si="52"/>
        <v/>
      </c>
      <c r="AG109" s="95" t="str">
        <f t="shared" si="53"/>
        <v/>
      </c>
      <c r="AH109" s="315" t="str">
        <f t="shared" si="54"/>
        <v/>
      </c>
      <c r="AI109" s="328" t="str">
        <f t="shared" si="55"/>
        <v/>
      </c>
      <c r="AJ109" s="319" t="str">
        <f t="shared" si="56"/>
        <v/>
      </c>
      <c r="AK109" s="97" t="str">
        <f t="shared" si="57"/>
        <v/>
      </c>
      <c r="AL109" s="97" t="str">
        <f t="shared" si="70"/>
        <v/>
      </c>
      <c r="AM109" s="394" t="str">
        <f t="shared" si="58"/>
        <v/>
      </c>
      <c r="AN109" s="388" t="str">
        <f t="shared" ca="1" si="59"/>
        <v/>
      </c>
      <c r="AO109" s="271"/>
      <c r="AP109" s="284"/>
      <c r="AQ109" s="92">
        <f>IF(ISBLANK(AO109), 'Enter Head to Work Out AE'!$D107, (AO109*AP109))</f>
        <v>0</v>
      </c>
      <c r="AR109" s="277" t="str">
        <f t="shared" si="60"/>
        <v/>
      </c>
      <c r="AS109" s="278"/>
      <c r="AT109" s="278"/>
      <c r="AU109" s="93" t="str">
        <f t="shared" si="61"/>
        <v/>
      </c>
      <c r="AV109" s="94" t="str">
        <f t="shared" si="62"/>
        <v/>
      </c>
      <c r="AW109" s="95" t="str">
        <f t="shared" si="63"/>
        <v/>
      </c>
      <c r="AX109" s="315" t="str">
        <f t="shared" si="64"/>
        <v/>
      </c>
      <c r="AY109" s="328" t="str">
        <f t="shared" si="71"/>
        <v/>
      </c>
      <c r="AZ109" s="319" t="str">
        <f t="shared" si="65"/>
        <v/>
      </c>
      <c r="BA109" s="97" t="str">
        <f t="shared" si="66"/>
        <v/>
      </c>
      <c r="BB109" s="97" t="str">
        <f t="shared" si="67"/>
        <v/>
      </c>
      <c r="BC109" s="394" t="str">
        <f t="shared" si="68"/>
        <v/>
      </c>
      <c r="BD109" s="388" t="str">
        <f t="shared" ca="1" si="69"/>
        <v/>
      </c>
      <c r="BE109" s="271"/>
      <c r="BF109" s="289"/>
      <c r="BG109" s="345"/>
      <c r="BH109" s="290"/>
    </row>
    <row r="110" spans="1:60" ht="22.5" customHeight="1">
      <c r="A110" s="120"/>
      <c r="B110" s="221" t="str">
        <f>IF(ISBLANK('Baseline Paddock Data'!B110),"",'Baseline Paddock Data'!B110)</f>
        <v/>
      </c>
      <c r="C110" s="83" t="str">
        <f>IF(ISBLANK('Baseline Paddock Data'!C110),"",'Baseline Paddock Data'!C110)</f>
        <v/>
      </c>
      <c r="D110" s="326">
        <f>IF(ISBLANK(C110),"",(IF(ISBLANK('Baseline Paddock Data'!D110),'Baseline Paddock Data'!F110,'Baseline Paddock Data'!D110/2.471)))</f>
        <v>0</v>
      </c>
      <c r="E110" s="326">
        <f>IF(ISBLANK(C110),"",(IF(ISBLANK('Baseline Paddock Data'!E110),'Baseline Paddock Data'!G110,'Baseline Paddock Data'!E110/2.471)))</f>
        <v>0</v>
      </c>
      <c r="F110" s="230" t="str">
        <f>IF(ISBLANK('Baseline Paddock Data'!H110),"",'Baseline Paddock Data'!H110)</f>
        <v/>
      </c>
      <c r="G110" s="270"/>
      <c r="H110" s="271"/>
      <c r="I110" s="272"/>
      <c r="J110" s="92">
        <f>IF(ISBLANK(H110), 'Enter Head to Work Out AE'!D108, (H110*I110))</f>
        <v>0</v>
      </c>
      <c r="K110" s="277" t="str">
        <f t="shared" si="40"/>
        <v/>
      </c>
      <c r="L110" s="278"/>
      <c r="M110" s="278"/>
      <c r="N110" s="93" t="str">
        <f t="shared" si="41"/>
        <v/>
      </c>
      <c r="O110" s="94" t="str">
        <f t="shared" si="42"/>
        <v/>
      </c>
      <c r="P110" s="95" t="str">
        <f t="shared" si="43"/>
        <v/>
      </c>
      <c r="Q110" s="315" t="str">
        <f t="shared" si="44"/>
        <v/>
      </c>
      <c r="R110" s="317"/>
      <c r="S110" s="330" t="str" cm="1">
        <f t="array" ref="S110">IF(G110=0,"",_xlfn.IFS(G110="No grazing value - 0",R110*0,G110="Low - 10%",R110*0.1,G110="Moderate - 20%",R110*0.2,G110="High - 30%",R110*0.3,G110="Introduced pastures/Intensive - 45%", R110*0.45, G110="STACK method",R110*1))</f>
        <v/>
      </c>
      <c r="T110" s="319" t="str">
        <f t="shared" si="45"/>
        <v/>
      </c>
      <c r="U110" s="97" t="str">
        <f t="shared" si="46"/>
        <v/>
      </c>
      <c r="V110" s="97" t="str">
        <f t="shared" si="47"/>
        <v/>
      </c>
      <c r="W110" s="389" t="str">
        <f t="shared" si="48"/>
        <v/>
      </c>
      <c r="X110" s="388" t="str">
        <f t="shared" ca="1" si="49"/>
        <v/>
      </c>
      <c r="Y110" s="283"/>
      <c r="Z110" s="284"/>
      <c r="AA110" s="92">
        <f>IF(ISBLANK(Y110), 'Enter Head to Work Out AE'!$D108, (Y110*Z110))</f>
        <v>0</v>
      </c>
      <c r="AB110" s="277" t="str">
        <f t="shared" si="50"/>
        <v/>
      </c>
      <c r="AC110" s="278"/>
      <c r="AD110" s="278"/>
      <c r="AE110" s="93" t="str">
        <f t="shared" si="51"/>
        <v/>
      </c>
      <c r="AF110" s="94" t="str">
        <f t="shared" si="52"/>
        <v/>
      </c>
      <c r="AG110" s="95" t="str">
        <f t="shared" si="53"/>
        <v/>
      </c>
      <c r="AH110" s="315" t="str">
        <f t="shared" si="54"/>
        <v/>
      </c>
      <c r="AI110" s="328" t="str">
        <f t="shared" si="55"/>
        <v/>
      </c>
      <c r="AJ110" s="319" t="str">
        <f t="shared" si="56"/>
        <v/>
      </c>
      <c r="AK110" s="97" t="str">
        <f t="shared" si="57"/>
        <v/>
      </c>
      <c r="AL110" s="97" t="str">
        <f t="shared" si="70"/>
        <v/>
      </c>
      <c r="AM110" s="394" t="str">
        <f t="shared" si="58"/>
        <v/>
      </c>
      <c r="AN110" s="388" t="str">
        <f t="shared" ca="1" si="59"/>
        <v/>
      </c>
      <c r="AO110" s="271"/>
      <c r="AP110" s="284"/>
      <c r="AQ110" s="92">
        <f>IF(ISBLANK(AO110), 'Enter Head to Work Out AE'!$D108, (AO110*AP110))</f>
        <v>0</v>
      </c>
      <c r="AR110" s="277" t="str">
        <f t="shared" si="60"/>
        <v/>
      </c>
      <c r="AS110" s="278"/>
      <c r="AT110" s="278"/>
      <c r="AU110" s="93" t="str">
        <f t="shared" si="61"/>
        <v/>
      </c>
      <c r="AV110" s="94" t="str">
        <f t="shared" si="62"/>
        <v/>
      </c>
      <c r="AW110" s="95" t="str">
        <f t="shared" si="63"/>
        <v/>
      </c>
      <c r="AX110" s="315" t="str">
        <f t="shared" si="64"/>
        <v/>
      </c>
      <c r="AY110" s="328" t="str">
        <f t="shared" si="71"/>
        <v/>
      </c>
      <c r="AZ110" s="319" t="str">
        <f t="shared" si="65"/>
        <v/>
      </c>
      <c r="BA110" s="97" t="str">
        <f t="shared" si="66"/>
        <v/>
      </c>
      <c r="BB110" s="97" t="str">
        <f t="shared" si="67"/>
        <v/>
      </c>
      <c r="BC110" s="394" t="str">
        <f t="shared" si="68"/>
        <v/>
      </c>
      <c r="BD110" s="388" t="str">
        <f t="shared" ca="1" si="69"/>
        <v/>
      </c>
      <c r="BE110" s="271"/>
      <c r="BF110" s="289"/>
      <c r="BG110" s="345"/>
      <c r="BH110" s="290"/>
    </row>
    <row r="111" spans="1:60" ht="22.5" customHeight="1">
      <c r="A111" s="120"/>
      <c r="B111" s="221" t="str">
        <f>IF(ISBLANK('Baseline Paddock Data'!B111),"",'Baseline Paddock Data'!B111)</f>
        <v/>
      </c>
      <c r="C111" s="83" t="str">
        <f>IF(ISBLANK('Baseline Paddock Data'!C111),"",'Baseline Paddock Data'!C111)</f>
        <v/>
      </c>
      <c r="D111" s="326">
        <f>IF(ISBLANK(C111),"",(IF(ISBLANK('Baseline Paddock Data'!D111),'Baseline Paddock Data'!F111,'Baseline Paddock Data'!D111/2.471)))</f>
        <v>0</v>
      </c>
      <c r="E111" s="326">
        <f>IF(ISBLANK(C111),"",(IF(ISBLANK('Baseline Paddock Data'!E111),'Baseline Paddock Data'!G111,'Baseline Paddock Data'!E111/2.471)))</f>
        <v>0</v>
      </c>
      <c r="F111" s="230" t="str">
        <f>IF(ISBLANK('Baseline Paddock Data'!H111),"",'Baseline Paddock Data'!H111)</f>
        <v/>
      </c>
      <c r="G111" s="270"/>
      <c r="H111" s="271"/>
      <c r="I111" s="272"/>
      <c r="J111" s="92">
        <f>IF(ISBLANK(H111), 'Enter Head to Work Out AE'!D109, (H111*I111))</f>
        <v>0</v>
      </c>
      <c r="K111" s="277" t="str">
        <f t="shared" si="40"/>
        <v/>
      </c>
      <c r="L111" s="278"/>
      <c r="M111" s="278"/>
      <c r="N111" s="93" t="str">
        <f t="shared" si="41"/>
        <v/>
      </c>
      <c r="O111" s="94" t="str">
        <f t="shared" si="42"/>
        <v/>
      </c>
      <c r="P111" s="95" t="str">
        <f t="shared" si="43"/>
        <v/>
      </c>
      <c r="Q111" s="315" t="str">
        <f t="shared" si="44"/>
        <v/>
      </c>
      <c r="R111" s="317"/>
      <c r="S111" s="330" t="str" cm="1">
        <f t="array" ref="S111">IF(G111=0,"",_xlfn.IFS(G111="No grazing value - 0",R111*0,G111="Low - 10%",R111*0.1,G111="Moderate - 20%",R111*0.2,G111="High - 30%",R111*0.3,G111="Introduced pastures/Intensive - 45%", R111*0.45, G111="STACK method",R111*1))</f>
        <v/>
      </c>
      <c r="T111" s="319" t="str">
        <f t="shared" si="45"/>
        <v/>
      </c>
      <c r="U111" s="97" t="str">
        <f t="shared" si="46"/>
        <v/>
      </c>
      <c r="V111" s="97" t="str">
        <f t="shared" si="47"/>
        <v/>
      </c>
      <c r="W111" s="389" t="str">
        <f t="shared" si="48"/>
        <v/>
      </c>
      <c r="X111" s="388" t="str">
        <f t="shared" ca="1" si="49"/>
        <v/>
      </c>
      <c r="Y111" s="283"/>
      <c r="Z111" s="284"/>
      <c r="AA111" s="92">
        <f>IF(ISBLANK(Y111), 'Enter Head to Work Out AE'!$D109, (Y111*Z111))</f>
        <v>0</v>
      </c>
      <c r="AB111" s="277" t="str">
        <f t="shared" si="50"/>
        <v/>
      </c>
      <c r="AC111" s="278"/>
      <c r="AD111" s="278"/>
      <c r="AE111" s="93" t="str">
        <f t="shared" si="51"/>
        <v/>
      </c>
      <c r="AF111" s="94" t="str">
        <f t="shared" si="52"/>
        <v/>
      </c>
      <c r="AG111" s="95" t="str">
        <f t="shared" si="53"/>
        <v/>
      </c>
      <c r="AH111" s="315" t="str">
        <f t="shared" si="54"/>
        <v/>
      </c>
      <c r="AI111" s="328" t="str">
        <f t="shared" si="55"/>
        <v/>
      </c>
      <c r="AJ111" s="319" t="str">
        <f t="shared" si="56"/>
        <v/>
      </c>
      <c r="AK111" s="97" t="str">
        <f t="shared" si="57"/>
        <v/>
      </c>
      <c r="AL111" s="97" t="str">
        <f t="shared" si="70"/>
        <v/>
      </c>
      <c r="AM111" s="394" t="str">
        <f t="shared" si="58"/>
        <v/>
      </c>
      <c r="AN111" s="388" t="str">
        <f t="shared" ca="1" si="59"/>
        <v/>
      </c>
      <c r="AO111" s="271"/>
      <c r="AP111" s="284"/>
      <c r="AQ111" s="92">
        <f>IF(ISBLANK(AO111), 'Enter Head to Work Out AE'!$D109, (AO111*AP111))</f>
        <v>0</v>
      </c>
      <c r="AR111" s="277" t="str">
        <f t="shared" si="60"/>
        <v/>
      </c>
      <c r="AS111" s="278"/>
      <c r="AT111" s="278"/>
      <c r="AU111" s="93" t="str">
        <f t="shared" si="61"/>
        <v/>
      </c>
      <c r="AV111" s="94" t="str">
        <f t="shared" si="62"/>
        <v/>
      </c>
      <c r="AW111" s="95" t="str">
        <f t="shared" si="63"/>
        <v/>
      </c>
      <c r="AX111" s="315" t="str">
        <f t="shared" si="64"/>
        <v/>
      </c>
      <c r="AY111" s="328" t="str">
        <f t="shared" si="71"/>
        <v/>
      </c>
      <c r="AZ111" s="319" t="str">
        <f t="shared" si="65"/>
        <v/>
      </c>
      <c r="BA111" s="97" t="str">
        <f t="shared" si="66"/>
        <v/>
      </c>
      <c r="BB111" s="97" t="str">
        <f t="shared" si="67"/>
        <v/>
      </c>
      <c r="BC111" s="394" t="str">
        <f t="shared" si="68"/>
        <v/>
      </c>
      <c r="BD111" s="388" t="str">
        <f t="shared" ca="1" si="69"/>
        <v/>
      </c>
      <c r="BE111" s="271"/>
      <c r="BF111" s="289"/>
      <c r="BG111" s="345"/>
      <c r="BH111" s="290"/>
    </row>
    <row r="112" spans="1:60" ht="22.5" customHeight="1">
      <c r="A112" s="120"/>
      <c r="B112" s="221" t="str">
        <f>IF(ISBLANK('Baseline Paddock Data'!B112),"",'Baseline Paddock Data'!B112)</f>
        <v/>
      </c>
      <c r="C112" s="83" t="str">
        <f>IF(ISBLANK('Baseline Paddock Data'!C112),"",'Baseline Paddock Data'!C112)</f>
        <v/>
      </c>
      <c r="D112" s="326">
        <f>IF(ISBLANK(C112),"",(IF(ISBLANK('Baseline Paddock Data'!D112),'Baseline Paddock Data'!F112,'Baseline Paddock Data'!D112/2.471)))</f>
        <v>0</v>
      </c>
      <c r="E112" s="326">
        <f>IF(ISBLANK(C112),"",(IF(ISBLANK('Baseline Paddock Data'!E112),'Baseline Paddock Data'!G112,'Baseline Paddock Data'!E112/2.471)))</f>
        <v>0</v>
      </c>
      <c r="F112" s="230" t="str">
        <f>IF(ISBLANK('Baseline Paddock Data'!H112),"",'Baseline Paddock Data'!H112)</f>
        <v/>
      </c>
      <c r="G112" s="270"/>
      <c r="H112" s="271"/>
      <c r="I112" s="272"/>
      <c r="J112" s="92">
        <f>IF(ISBLANK(H112), 'Enter Head to Work Out AE'!D110, (H112*I112))</f>
        <v>0</v>
      </c>
      <c r="K112" s="277" t="str">
        <f t="shared" si="40"/>
        <v/>
      </c>
      <c r="L112" s="278"/>
      <c r="M112" s="278"/>
      <c r="N112" s="93" t="str">
        <f t="shared" si="41"/>
        <v/>
      </c>
      <c r="O112" s="94" t="str">
        <f t="shared" si="42"/>
        <v/>
      </c>
      <c r="P112" s="95" t="str">
        <f t="shared" si="43"/>
        <v/>
      </c>
      <c r="Q112" s="315" t="str">
        <f t="shared" si="44"/>
        <v/>
      </c>
      <c r="R112" s="317"/>
      <c r="S112" s="330" t="str" cm="1">
        <f t="array" ref="S112">IF(G112=0,"",_xlfn.IFS(G112="No grazing value - 0",R112*0,G112="Low - 10%",R112*0.1,G112="Moderate - 20%",R112*0.2,G112="High - 30%",R112*0.3,G112="Introduced pastures/Intensive - 45%", R112*0.45, G112="STACK method",R112*1))</f>
        <v/>
      </c>
      <c r="T112" s="319" t="str">
        <f t="shared" si="45"/>
        <v/>
      </c>
      <c r="U112" s="97" t="str">
        <f t="shared" si="46"/>
        <v/>
      </c>
      <c r="V112" s="97" t="str">
        <f t="shared" si="47"/>
        <v/>
      </c>
      <c r="W112" s="389" t="str">
        <f t="shared" si="48"/>
        <v/>
      </c>
      <c r="X112" s="388" t="str">
        <f t="shared" ca="1" si="49"/>
        <v/>
      </c>
      <c r="Y112" s="283"/>
      <c r="Z112" s="284"/>
      <c r="AA112" s="92">
        <f>IF(ISBLANK(Y112), 'Enter Head to Work Out AE'!$D110, (Y112*Z112))</f>
        <v>0</v>
      </c>
      <c r="AB112" s="277" t="str">
        <f t="shared" si="50"/>
        <v/>
      </c>
      <c r="AC112" s="278"/>
      <c r="AD112" s="278"/>
      <c r="AE112" s="93" t="str">
        <f t="shared" si="51"/>
        <v/>
      </c>
      <c r="AF112" s="94" t="str">
        <f t="shared" si="52"/>
        <v/>
      </c>
      <c r="AG112" s="95" t="str">
        <f t="shared" si="53"/>
        <v/>
      </c>
      <c r="AH112" s="315" t="str">
        <f t="shared" si="54"/>
        <v/>
      </c>
      <c r="AI112" s="328" t="str">
        <f t="shared" si="55"/>
        <v/>
      </c>
      <c r="AJ112" s="319" t="str">
        <f t="shared" si="56"/>
        <v/>
      </c>
      <c r="AK112" s="97" t="str">
        <f t="shared" si="57"/>
        <v/>
      </c>
      <c r="AL112" s="97" t="str">
        <f t="shared" si="70"/>
        <v/>
      </c>
      <c r="AM112" s="394" t="str">
        <f t="shared" si="58"/>
        <v/>
      </c>
      <c r="AN112" s="388" t="str">
        <f t="shared" ca="1" si="59"/>
        <v/>
      </c>
      <c r="AO112" s="271"/>
      <c r="AP112" s="284"/>
      <c r="AQ112" s="92">
        <f>IF(ISBLANK(AO112), 'Enter Head to Work Out AE'!$D110, (AO112*AP112))</f>
        <v>0</v>
      </c>
      <c r="AR112" s="277" t="str">
        <f t="shared" si="60"/>
        <v/>
      </c>
      <c r="AS112" s="278"/>
      <c r="AT112" s="278"/>
      <c r="AU112" s="93" t="str">
        <f t="shared" si="61"/>
        <v/>
      </c>
      <c r="AV112" s="94" t="str">
        <f t="shared" si="62"/>
        <v/>
      </c>
      <c r="AW112" s="95" t="str">
        <f t="shared" si="63"/>
        <v/>
      </c>
      <c r="AX112" s="315" t="str">
        <f t="shared" si="64"/>
        <v/>
      </c>
      <c r="AY112" s="328" t="str">
        <f t="shared" si="71"/>
        <v/>
      </c>
      <c r="AZ112" s="319" t="str">
        <f t="shared" si="65"/>
        <v/>
      </c>
      <c r="BA112" s="97" t="str">
        <f t="shared" si="66"/>
        <v/>
      </c>
      <c r="BB112" s="97" t="str">
        <f t="shared" si="67"/>
        <v/>
      </c>
      <c r="BC112" s="394" t="str">
        <f t="shared" si="68"/>
        <v/>
      </c>
      <c r="BD112" s="388" t="str">
        <f t="shared" ca="1" si="69"/>
        <v/>
      </c>
      <c r="BE112" s="271"/>
      <c r="BF112" s="289"/>
      <c r="BG112" s="345"/>
      <c r="BH112" s="290"/>
    </row>
    <row r="113" spans="1:60" ht="22.5" customHeight="1">
      <c r="A113" s="120"/>
      <c r="B113" s="221" t="str">
        <f>IF(ISBLANK('Baseline Paddock Data'!B113),"",'Baseline Paddock Data'!B113)</f>
        <v/>
      </c>
      <c r="C113" s="83" t="str">
        <f>IF(ISBLANK('Baseline Paddock Data'!C113),"",'Baseline Paddock Data'!C113)</f>
        <v/>
      </c>
      <c r="D113" s="326">
        <f>IF(ISBLANK(C113),"",(IF(ISBLANK('Baseline Paddock Data'!D113),'Baseline Paddock Data'!F113,'Baseline Paddock Data'!D113/2.471)))</f>
        <v>0</v>
      </c>
      <c r="E113" s="326">
        <f>IF(ISBLANK(C113),"",(IF(ISBLANK('Baseline Paddock Data'!E113),'Baseline Paddock Data'!G113,'Baseline Paddock Data'!E113/2.471)))</f>
        <v>0</v>
      </c>
      <c r="F113" s="230" t="str">
        <f>IF(ISBLANK('Baseline Paddock Data'!H113),"",'Baseline Paddock Data'!H113)</f>
        <v/>
      </c>
      <c r="G113" s="270"/>
      <c r="H113" s="271"/>
      <c r="I113" s="272"/>
      <c r="J113" s="92">
        <f>IF(ISBLANK(H113), 'Enter Head to Work Out AE'!D111, (H113*I113))</f>
        <v>0</v>
      </c>
      <c r="K113" s="277" t="str">
        <f t="shared" si="40"/>
        <v/>
      </c>
      <c r="L113" s="278"/>
      <c r="M113" s="278"/>
      <c r="N113" s="93" t="str">
        <f t="shared" si="41"/>
        <v/>
      </c>
      <c r="O113" s="94" t="str">
        <f t="shared" si="42"/>
        <v/>
      </c>
      <c r="P113" s="95" t="str">
        <f t="shared" si="43"/>
        <v/>
      </c>
      <c r="Q113" s="315" t="str">
        <f t="shared" si="44"/>
        <v/>
      </c>
      <c r="R113" s="317"/>
      <c r="S113" s="330" t="str" cm="1">
        <f t="array" ref="S113">IF(G113=0,"",_xlfn.IFS(G113="No grazing value - 0",R113*0,G113="Low - 10%",R113*0.1,G113="Moderate - 20%",R113*0.2,G113="High - 30%",R113*0.3,G113="Introduced pastures/Intensive - 45%", R113*0.45, G113="STACK method",R113*1))</f>
        <v/>
      </c>
      <c r="T113" s="319" t="str">
        <f t="shared" si="45"/>
        <v/>
      </c>
      <c r="U113" s="97" t="str">
        <f t="shared" si="46"/>
        <v/>
      </c>
      <c r="V113" s="97" t="str">
        <f t="shared" si="47"/>
        <v/>
      </c>
      <c r="W113" s="389" t="str">
        <f t="shared" si="48"/>
        <v/>
      </c>
      <c r="X113" s="388" t="str">
        <f t="shared" ca="1" si="49"/>
        <v/>
      </c>
      <c r="Y113" s="283"/>
      <c r="Z113" s="284"/>
      <c r="AA113" s="92">
        <f>IF(ISBLANK(Y113), 'Enter Head to Work Out AE'!$D111, (Y113*Z113))</f>
        <v>0</v>
      </c>
      <c r="AB113" s="277" t="str">
        <f t="shared" si="50"/>
        <v/>
      </c>
      <c r="AC113" s="278"/>
      <c r="AD113" s="278"/>
      <c r="AE113" s="93" t="str">
        <f t="shared" si="51"/>
        <v/>
      </c>
      <c r="AF113" s="94" t="str">
        <f t="shared" si="52"/>
        <v/>
      </c>
      <c r="AG113" s="95" t="str">
        <f t="shared" si="53"/>
        <v/>
      </c>
      <c r="AH113" s="315" t="str">
        <f t="shared" si="54"/>
        <v/>
      </c>
      <c r="AI113" s="328" t="str">
        <f t="shared" si="55"/>
        <v/>
      </c>
      <c r="AJ113" s="319" t="str">
        <f t="shared" si="56"/>
        <v/>
      </c>
      <c r="AK113" s="97" t="str">
        <f t="shared" si="57"/>
        <v/>
      </c>
      <c r="AL113" s="97" t="str">
        <f t="shared" si="70"/>
        <v/>
      </c>
      <c r="AM113" s="394" t="str">
        <f t="shared" si="58"/>
        <v/>
      </c>
      <c r="AN113" s="388" t="str">
        <f t="shared" ca="1" si="59"/>
        <v/>
      </c>
      <c r="AO113" s="271"/>
      <c r="AP113" s="284"/>
      <c r="AQ113" s="92">
        <f>IF(ISBLANK(AO113), 'Enter Head to Work Out AE'!$D111, (AO113*AP113))</f>
        <v>0</v>
      </c>
      <c r="AR113" s="277" t="str">
        <f t="shared" si="60"/>
        <v/>
      </c>
      <c r="AS113" s="278"/>
      <c r="AT113" s="278"/>
      <c r="AU113" s="93" t="str">
        <f t="shared" si="61"/>
        <v/>
      </c>
      <c r="AV113" s="94" t="str">
        <f t="shared" si="62"/>
        <v/>
      </c>
      <c r="AW113" s="95" t="str">
        <f t="shared" si="63"/>
        <v/>
      </c>
      <c r="AX113" s="315" t="str">
        <f t="shared" si="64"/>
        <v/>
      </c>
      <c r="AY113" s="328" t="str">
        <f t="shared" si="71"/>
        <v/>
      </c>
      <c r="AZ113" s="319" t="str">
        <f t="shared" si="65"/>
        <v/>
      </c>
      <c r="BA113" s="97" t="str">
        <f t="shared" si="66"/>
        <v/>
      </c>
      <c r="BB113" s="97" t="str">
        <f t="shared" si="67"/>
        <v/>
      </c>
      <c r="BC113" s="394" t="str">
        <f t="shared" si="68"/>
        <v/>
      </c>
      <c r="BD113" s="388" t="str">
        <f t="shared" ca="1" si="69"/>
        <v/>
      </c>
      <c r="BE113" s="271"/>
      <c r="BF113" s="289"/>
      <c r="BG113" s="345"/>
      <c r="BH113" s="290"/>
    </row>
    <row r="114" spans="1:60" ht="22.5" customHeight="1">
      <c r="A114" s="120"/>
      <c r="B114" s="221" t="str">
        <f>IF(ISBLANK('Baseline Paddock Data'!B114),"",'Baseline Paddock Data'!B114)</f>
        <v/>
      </c>
      <c r="C114" s="83" t="str">
        <f>IF(ISBLANK('Baseline Paddock Data'!C114),"",'Baseline Paddock Data'!C114)</f>
        <v/>
      </c>
      <c r="D114" s="326">
        <f>IF(ISBLANK(C114),"",(IF(ISBLANK('Baseline Paddock Data'!D114),'Baseline Paddock Data'!F114,'Baseline Paddock Data'!D114/2.471)))</f>
        <v>0</v>
      </c>
      <c r="E114" s="326">
        <f>IF(ISBLANK(C114),"",(IF(ISBLANK('Baseline Paddock Data'!E114),'Baseline Paddock Data'!G114,'Baseline Paddock Data'!E114/2.471)))</f>
        <v>0</v>
      </c>
      <c r="F114" s="230" t="str">
        <f>IF(ISBLANK('Baseline Paddock Data'!H114),"",'Baseline Paddock Data'!H114)</f>
        <v/>
      </c>
      <c r="G114" s="270"/>
      <c r="H114" s="271"/>
      <c r="I114" s="272"/>
      <c r="J114" s="92">
        <f>IF(ISBLANK(H114), 'Enter Head to Work Out AE'!D112, (H114*I114))</f>
        <v>0</v>
      </c>
      <c r="K114" s="277" t="str">
        <f t="shared" si="40"/>
        <v/>
      </c>
      <c r="L114" s="278"/>
      <c r="M114" s="278"/>
      <c r="N114" s="93" t="str">
        <f t="shared" si="41"/>
        <v/>
      </c>
      <c r="O114" s="94" t="str">
        <f t="shared" si="42"/>
        <v/>
      </c>
      <c r="P114" s="95" t="str">
        <f t="shared" si="43"/>
        <v/>
      </c>
      <c r="Q114" s="315" t="str">
        <f t="shared" si="44"/>
        <v/>
      </c>
      <c r="R114" s="317"/>
      <c r="S114" s="330" t="str" cm="1">
        <f t="array" ref="S114">IF(G114=0,"",_xlfn.IFS(G114="No grazing value - 0",R114*0,G114="Low - 10%",R114*0.1,G114="Moderate - 20%",R114*0.2,G114="High - 30%",R114*0.3,G114="Introduced pastures/Intensive - 45%", R114*0.45, G114="STACK method",R114*1))</f>
        <v/>
      </c>
      <c r="T114" s="319" t="str">
        <f t="shared" si="45"/>
        <v/>
      </c>
      <c r="U114" s="97" t="str">
        <f t="shared" si="46"/>
        <v/>
      </c>
      <c r="V114" s="97" t="str">
        <f t="shared" si="47"/>
        <v/>
      </c>
      <c r="W114" s="389" t="str">
        <f t="shared" si="48"/>
        <v/>
      </c>
      <c r="X114" s="388" t="str">
        <f t="shared" ca="1" si="49"/>
        <v/>
      </c>
      <c r="Y114" s="283"/>
      <c r="Z114" s="284"/>
      <c r="AA114" s="92">
        <f>IF(ISBLANK(Y114), 'Enter Head to Work Out AE'!$D112, (Y114*Z114))</f>
        <v>0</v>
      </c>
      <c r="AB114" s="277" t="str">
        <f t="shared" si="50"/>
        <v/>
      </c>
      <c r="AC114" s="278"/>
      <c r="AD114" s="278"/>
      <c r="AE114" s="93" t="str">
        <f t="shared" si="51"/>
        <v/>
      </c>
      <c r="AF114" s="94" t="str">
        <f t="shared" si="52"/>
        <v/>
      </c>
      <c r="AG114" s="95" t="str">
        <f t="shared" si="53"/>
        <v/>
      </c>
      <c r="AH114" s="315" t="str">
        <f t="shared" si="54"/>
        <v/>
      </c>
      <c r="AI114" s="328" t="str">
        <f t="shared" si="55"/>
        <v/>
      </c>
      <c r="AJ114" s="319" t="str">
        <f t="shared" si="56"/>
        <v/>
      </c>
      <c r="AK114" s="97" t="str">
        <f t="shared" si="57"/>
        <v/>
      </c>
      <c r="AL114" s="97" t="str">
        <f t="shared" si="70"/>
        <v/>
      </c>
      <c r="AM114" s="394" t="str">
        <f t="shared" si="58"/>
        <v/>
      </c>
      <c r="AN114" s="388" t="str">
        <f t="shared" ca="1" si="59"/>
        <v/>
      </c>
      <c r="AO114" s="271"/>
      <c r="AP114" s="284"/>
      <c r="AQ114" s="92">
        <f>IF(ISBLANK(AO114), 'Enter Head to Work Out AE'!$D112, (AO114*AP114))</f>
        <v>0</v>
      </c>
      <c r="AR114" s="277" t="str">
        <f t="shared" si="60"/>
        <v/>
      </c>
      <c r="AS114" s="278"/>
      <c r="AT114" s="278"/>
      <c r="AU114" s="93" t="str">
        <f t="shared" si="61"/>
        <v/>
      </c>
      <c r="AV114" s="94" t="str">
        <f t="shared" si="62"/>
        <v/>
      </c>
      <c r="AW114" s="95" t="str">
        <f t="shared" si="63"/>
        <v/>
      </c>
      <c r="AX114" s="315" t="str">
        <f t="shared" si="64"/>
        <v/>
      </c>
      <c r="AY114" s="328" t="str">
        <f t="shared" si="71"/>
        <v/>
      </c>
      <c r="AZ114" s="319" t="str">
        <f t="shared" si="65"/>
        <v/>
      </c>
      <c r="BA114" s="97" t="str">
        <f t="shared" si="66"/>
        <v/>
      </c>
      <c r="BB114" s="97" t="str">
        <f t="shared" si="67"/>
        <v/>
      </c>
      <c r="BC114" s="394" t="str">
        <f t="shared" si="68"/>
        <v/>
      </c>
      <c r="BD114" s="388" t="str">
        <f t="shared" ca="1" si="69"/>
        <v/>
      </c>
      <c r="BE114" s="271"/>
      <c r="BF114" s="289"/>
      <c r="BG114" s="345"/>
      <c r="BH114" s="290"/>
    </row>
    <row r="115" spans="1:60" ht="22.5" customHeight="1">
      <c r="A115" s="120"/>
      <c r="B115" s="221" t="str">
        <f>IF(ISBLANK('Baseline Paddock Data'!B115),"",'Baseline Paddock Data'!B115)</f>
        <v/>
      </c>
      <c r="C115" s="83" t="str">
        <f>IF(ISBLANK('Baseline Paddock Data'!C115),"",'Baseline Paddock Data'!C115)</f>
        <v/>
      </c>
      <c r="D115" s="326">
        <f>IF(ISBLANK(C115),"",(IF(ISBLANK('Baseline Paddock Data'!D115),'Baseline Paddock Data'!F115,'Baseline Paddock Data'!D115/2.471)))</f>
        <v>0</v>
      </c>
      <c r="E115" s="326">
        <f>IF(ISBLANK(C115),"",(IF(ISBLANK('Baseline Paddock Data'!E115),'Baseline Paddock Data'!G115,'Baseline Paddock Data'!E115/2.471)))</f>
        <v>0</v>
      </c>
      <c r="F115" s="230" t="str">
        <f>IF(ISBLANK('Baseline Paddock Data'!H115),"",'Baseline Paddock Data'!H115)</f>
        <v/>
      </c>
      <c r="G115" s="270"/>
      <c r="H115" s="271"/>
      <c r="I115" s="272"/>
      <c r="J115" s="92">
        <f>IF(ISBLANK(H115), 'Enter Head to Work Out AE'!D113, (H115*I115))</f>
        <v>0</v>
      </c>
      <c r="K115" s="277" t="str">
        <f t="shared" si="40"/>
        <v/>
      </c>
      <c r="L115" s="278"/>
      <c r="M115" s="278"/>
      <c r="N115" s="93" t="str">
        <f t="shared" si="41"/>
        <v/>
      </c>
      <c r="O115" s="94" t="str">
        <f t="shared" si="42"/>
        <v/>
      </c>
      <c r="P115" s="95" t="str">
        <f t="shared" si="43"/>
        <v/>
      </c>
      <c r="Q115" s="315" t="str">
        <f t="shared" si="44"/>
        <v/>
      </c>
      <c r="R115" s="317"/>
      <c r="S115" s="330" t="str" cm="1">
        <f t="array" ref="S115">IF(G115=0,"",_xlfn.IFS(G115="No grazing value - 0",R115*0,G115="Low - 10%",R115*0.1,G115="Moderate - 20%",R115*0.2,G115="High - 30%",R115*0.3,G115="Introduced pastures/Intensive - 45%", R115*0.45, G115="STACK method",R115*1))</f>
        <v/>
      </c>
      <c r="T115" s="319" t="str">
        <f t="shared" si="45"/>
        <v/>
      </c>
      <c r="U115" s="97" t="str">
        <f t="shared" si="46"/>
        <v/>
      </c>
      <c r="V115" s="97" t="str">
        <f t="shared" si="47"/>
        <v/>
      </c>
      <c r="W115" s="389" t="str">
        <f t="shared" si="48"/>
        <v/>
      </c>
      <c r="X115" s="388" t="str">
        <f t="shared" ca="1" si="49"/>
        <v/>
      </c>
      <c r="Y115" s="283"/>
      <c r="Z115" s="284"/>
      <c r="AA115" s="92">
        <f>IF(ISBLANK(Y115), 'Enter Head to Work Out AE'!$D113, (Y115*Z115))</f>
        <v>0</v>
      </c>
      <c r="AB115" s="277" t="str">
        <f t="shared" si="50"/>
        <v/>
      </c>
      <c r="AC115" s="278"/>
      <c r="AD115" s="278"/>
      <c r="AE115" s="93" t="str">
        <f t="shared" si="51"/>
        <v/>
      </c>
      <c r="AF115" s="94" t="str">
        <f t="shared" si="52"/>
        <v/>
      </c>
      <c r="AG115" s="95" t="str">
        <f t="shared" si="53"/>
        <v/>
      </c>
      <c r="AH115" s="315" t="str">
        <f t="shared" si="54"/>
        <v/>
      </c>
      <c r="AI115" s="328" t="str">
        <f t="shared" si="55"/>
        <v/>
      </c>
      <c r="AJ115" s="319" t="str">
        <f t="shared" si="56"/>
        <v/>
      </c>
      <c r="AK115" s="97" t="str">
        <f t="shared" si="57"/>
        <v/>
      </c>
      <c r="AL115" s="97" t="str">
        <f t="shared" si="70"/>
        <v/>
      </c>
      <c r="AM115" s="394" t="str">
        <f t="shared" si="58"/>
        <v/>
      </c>
      <c r="AN115" s="388" t="str">
        <f t="shared" ca="1" si="59"/>
        <v/>
      </c>
      <c r="AO115" s="271"/>
      <c r="AP115" s="284"/>
      <c r="AQ115" s="92">
        <f>IF(ISBLANK(AO115), 'Enter Head to Work Out AE'!$D113, (AO115*AP115))</f>
        <v>0</v>
      </c>
      <c r="AR115" s="277" t="str">
        <f t="shared" si="60"/>
        <v/>
      </c>
      <c r="AS115" s="278"/>
      <c r="AT115" s="278"/>
      <c r="AU115" s="93" t="str">
        <f t="shared" si="61"/>
        <v/>
      </c>
      <c r="AV115" s="94" t="str">
        <f t="shared" si="62"/>
        <v/>
      </c>
      <c r="AW115" s="95" t="str">
        <f t="shared" si="63"/>
        <v/>
      </c>
      <c r="AX115" s="315" t="str">
        <f t="shared" si="64"/>
        <v/>
      </c>
      <c r="AY115" s="328" t="str">
        <f t="shared" si="71"/>
        <v/>
      </c>
      <c r="AZ115" s="319" t="str">
        <f t="shared" si="65"/>
        <v/>
      </c>
      <c r="BA115" s="97" t="str">
        <f t="shared" si="66"/>
        <v/>
      </c>
      <c r="BB115" s="97" t="str">
        <f t="shared" si="67"/>
        <v/>
      </c>
      <c r="BC115" s="394" t="str">
        <f t="shared" si="68"/>
        <v/>
      </c>
      <c r="BD115" s="388" t="str">
        <f t="shared" ca="1" si="69"/>
        <v/>
      </c>
      <c r="BE115" s="271"/>
      <c r="BF115" s="289"/>
      <c r="BG115" s="345"/>
      <c r="BH115" s="290"/>
    </row>
    <row r="116" spans="1:60" ht="22.5" customHeight="1">
      <c r="A116" s="120"/>
      <c r="B116" s="221" t="str">
        <f>IF(ISBLANK('Baseline Paddock Data'!B116),"",'Baseline Paddock Data'!B116)</f>
        <v/>
      </c>
      <c r="C116" s="83" t="str">
        <f>IF(ISBLANK('Baseline Paddock Data'!C116),"",'Baseline Paddock Data'!C116)</f>
        <v/>
      </c>
      <c r="D116" s="326">
        <f>IF(ISBLANK(C116),"",(IF(ISBLANK('Baseline Paddock Data'!D116),'Baseline Paddock Data'!F116,'Baseline Paddock Data'!D116/2.471)))</f>
        <v>0</v>
      </c>
      <c r="E116" s="326">
        <f>IF(ISBLANK(C116),"",(IF(ISBLANK('Baseline Paddock Data'!E116),'Baseline Paddock Data'!G116,'Baseline Paddock Data'!E116/2.471)))</f>
        <v>0</v>
      </c>
      <c r="F116" s="230" t="str">
        <f>IF(ISBLANK('Baseline Paddock Data'!H116),"",'Baseline Paddock Data'!H116)</f>
        <v/>
      </c>
      <c r="G116" s="270"/>
      <c r="H116" s="271"/>
      <c r="I116" s="272"/>
      <c r="J116" s="92">
        <f>IF(ISBLANK(H116), 'Enter Head to Work Out AE'!D114, (H116*I116))</f>
        <v>0</v>
      </c>
      <c r="K116" s="277" t="str">
        <f t="shared" si="40"/>
        <v/>
      </c>
      <c r="L116" s="278"/>
      <c r="M116" s="278"/>
      <c r="N116" s="93" t="str">
        <f t="shared" si="41"/>
        <v/>
      </c>
      <c r="O116" s="94" t="str">
        <f t="shared" si="42"/>
        <v/>
      </c>
      <c r="P116" s="95" t="str">
        <f t="shared" si="43"/>
        <v/>
      </c>
      <c r="Q116" s="315" t="str">
        <f t="shared" si="44"/>
        <v/>
      </c>
      <c r="R116" s="317"/>
      <c r="S116" s="330" t="str" cm="1">
        <f t="array" ref="S116">IF(G116=0,"",_xlfn.IFS(G116="No grazing value - 0",R116*0,G116="Low - 10%",R116*0.1,G116="Moderate - 20%",R116*0.2,G116="High - 30%",R116*0.3,G116="Introduced pastures/Intensive - 45%", R116*0.45, G116="STACK method",R116*1))</f>
        <v/>
      </c>
      <c r="T116" s="319" t="str">
        <f t="shared" si="45"/>
        <v/>
      </c>
      <c r="U116" s="97" t="str">
        <f t="shared" si="46"/>
        <v/>
      </c>
      <c r="V116" s="97" t="str">
        <f t="shared" si="47"/>
        <v/>
      </c>
      <c r="W116" s="389" t="str">
        <f t="shared" si="48"/>
        <v/>
      </c>
      <c r="X116" s="388" t="str">
        <f t="shared" ca="1" si="49"/>
        <v/>
      </c>
      <c r="Y116" s="283"/>
      <c r="Z116" s="284"/>
      <c r="AA116" s="92">
        <f>IF(ISBLANK(Y116), 'Enter Head to Work Out AE'!$D114, (Y116*Z116))</f>
        <v>0</v>
      </c>
      <c r="AB116" s="277" t="str">
        <f t="shared" si="50"/>
        <v/>
      </c>
      <c r="AC116" s="278"/>
      <c r="AD116" s="278"/>
      <c r="AE116" s="93" t="str">
        <f t="shared" si="51"/>
        <v/>
      </c>
      <c r="AF116" s="94" t="str">
        <f t="shared" si="52"/>
        <v/>
      </c>
      <c r="AG116" s="95" t="str">
        <f t="shared" si="53"/>
        <v/>
      </c>
      <c r="AH116" s="315" t="str">
        <f t="shared" si="54"/>
        <v/>
      </c>
      <c r="AI116" s="328" t="str">
        <f t="shared" si="55"/>
        <v/>
      </c>
      <c r="AJ116" s="319" t="str">
        <f t="shared" si="56"/>
        <v/>
      </c>
      <c r="AK116" s="97" t="str">
        <f t="shared" si="57"/>
        <v/>
      </c>
      <c r="AL116" s="97" t="str">
        <f t="shared" si="70"/>
        <v/>
      </c>
      <c r="AM116" s="394" t="str">
        <f t="shared" si="58"/>
        <v/>
      </c>
      <c r="AN116" s="388" t="str">
        <f t="shared" ca="1" si="59"/>
        <v/>
      </c>
      <c r="AO116" s="271"/>
      <c r="AP116" s="284"/>
      <c r="AQ116" s="92">
        <f>IF(ISBLANK(AO116), 'Enter Head to Work Out AE'!$D114, (AO116*AP116))</f>
        <v>0</v>
      </c>
      <c r="AR116" s="277" t="str">
        <f t="shared" si="60"/>
        <v/>
      </c>
      <c r="AS116" s="278"/>
      <c r="AT116" s="278"/>
      <c r="AU116" s="93" t="str">
        <f t="shared" si="61"/>
        <v/>
      </c>
      <c r="AV116" s="94" t="str">
        <f t="shared" si="62"/>
        <v/>
      </c>
      <c r="AW116" s="95" t="str">
        <f t="shared" si="63"/>
        <v/>
      </c>
      <c r="AX116" s="315" t="str">
        <f t="shared" si="64"/>
        <v/>
      </c>
      <c r="AY116" s="328" t="str">
        <f t="shared" si="71"/>
        <v/>
      </c>
      <c r="AZ116" s="319" t="str">
        <f t="shared" si="65"/>
        <v/>
      </c>
      <c r="BA116" s="97" t="str">
        <f t="shared" si="66"/>
        <v/>
      </c>
      <c r="BB116" s="97" t="str">
        <f t="shared" si="67"/>
        <v/>
      </c>
      <c r="BC116" s="394" t="str">
        <f t="shared" si="68"/>
        <v/>
      </c>
      <c r="BD116" s="388" t="str">
        <f t="shared" ca="1" si="69"/>
        <v/>
      </c>
      <c r="BE116" s="271"/>
      <c r="BF116" s="289"/>
      <c r="BG116" s="345"/>
      <c r="BH116" s="290"/>
    </row>
    <row r="117" spans="1:60" ht="22.5" customHeight="1">
      <c r="A117" s="120"/>
      <c r="B117" s="221" t="str">
        <f>IF(ISBLANK('Baseline Paddock Data'!B117),"",'Baseline Paddock Data'!B117)</f>
        <v/>
      </c>
      <c r="C117" s="83" t="str">
        <f>IF(ISBLANK('Baseline Paddock Data'!C117),"",'Baseline Paddock Data'!C117)</f>
        <v/>
      </c>
      <c r="D117" s="326">
        <f>IF(ISBLANK(C117),"",(IF(ISBLANK('Baseline Paddock Data'!D117),'Baseline Paddock Data'!F117,'Baseline Paddock Data'!D117/2.471)))</f>
        <v>0</v>
      </c>
      <c r="E117" s="326">
        <f>IF(ISBLANK(C117),"",(IF(ISBLANK('Baseline Paddock Data'!E117),'Baseline Paddock Data'!G117,'Baseline Paddock Data'!E117/2.471)))</f>
        <v>0</v>
      </c>
      <c r="F117" s="230" t="str">
        <f>IF(ISBLANK('Baseline Paddock Data'!H117),"",'Baseline Paddock Data'!H117)</f>
        <v/>
      </c>
      <c r="G117" s="270"/>
      <c r="H117" s="271"/>
      <c r="I117" s="272"/>
      <c r="J117" s="92">
        <f>IF(ISBLANK(H117), 'Enter Head to Work Out AE'!D115, (H117*I117))</f>
        <v>0</v>
      </c>
      <c r="K117" s="277" t="str">
        <f t="shared" si="40"/>
        <v/>
      </c>
      <c r="L117" s="278"/>
      <c r="M117" s="278"/>
      <c r="N117" s="93" t="str">
        <f t="shared" si="41"/>
        <v/>
      </c>
      <c r="O117" s="94" t="str">
        <f t="shared" si="42"/>
        <v/>
      </c>
      <c r="P117" s="95" t="str">
        <f t="shared" si="43"/>
        <v/>
      </c>
      <c r="Q117" s="315" t="str">
        <f t="shared" si="44"/>
        <v/>
      </c>
      <c r="R117" s="317"/>
      <c r="S117" s="330" t="str" cm="1">
        <f t="array" ref="S117">IF(G117=0,"",_xlfn.IFS(G117="No grazing value - 0",R117*0,G117="Low - 10%",R117*0.1,G117="Moderate - 20%",R117*0.2,G117="High - 30%",R117*0.3,G117="Introduced pastures/Intensive - 45%", R117*0.45, G117="STACK method",R117*1))</f>
        <v/>
      </c>
      <c r="T117" s="319" t="str">
        <f t="shared" si="45"/>
        <v/>
      </c>
      <c r="U117" s="97" t="str">
        <f t="shared" si="46"/>
        <v/>
      </c>
      <c r="V117" s="97" t="str">
        <f t="shared" si="47"/>
        <v/>
      </c>
      <c r="W117" s="389" t="str">
        <f t="shared" si="48"/>
        <v/>
      </c>
      <c r="X117" s="388" t="str">
        <f t="shared" ca="1" si="49"/>
        <v/>
      </c>
      <c r="Y117" s="283"/>
      <c r="Z117" s="284"/>
      <c r="AA117" s="92">
        <f>IF(ISBLANK(Y117), 'Enter Head to Work Out AE'!$D115, (Y117*Z117))</f>
        <v>0</v>
      </c>
      <c r="AB117" s="277" t="str">
        <f t="shared" si="50"/>
        <v/>
      </c>
      <c r="AC117" s="278"/>
      <c r="AD117" s="278"/>
      <c r="AE117" s="93" t="str">
        <f t="shared" si="51"/>
        <v/>
      </c>
      <c r="AF117" s="94" t="str">
        <f t="shared" si="52"/>
        <v/>
      </c>
      <c r="AG117" s="95" t="str">
        <f t="shared" si="53"/>
        <v/>
      </c>
      <c r="AH117" s="315" t="str">
        <f t="shared" si="54"/>
        <v/>
      </c>
      <c r="AI117" s="328" t="str">
        <f t="shared" si="55"/>
        <v/>
      </c>
      <c r="AJ117" s="319" t="str">
        <f t="shared" si="56"/>
        <v/>
      </c>
      <c r="AK117" s="97" t="str">
        <f t="shared" si="57"/>
        <v/>
      </c>
      <c r="AL117" s="97" t="str">
        <f t="shared" si="70"/>
        <v/>
      </c>
      <c r="AM117" s="394" t="str">
        <f t="shared" si="58"/>
        <v/>
      </c>
      <c r="AN117" s="388" t="str">
        <f t="shared" ca="1" si="59"/>
        <v/>
      </c>
      <c r="AO117" s="271"/>
      <c r="AP117" s="284"/>
      <c r="AQ117" s="92">
        <f>IF(ISBLANK(AO117), 'Enter Head to Work Out AE'!$D115, (AO117*AP117))</f>
        <v>0</v>
      </c>
      <c r="AR117" s="277" t="str">
        <f t="shared" si="60"/>
        <v/>
      </c>
      <c r="AS117" s="278"/>
      <c r="AT117" s="278"/>
      <c r="AU117" s="93" t="str">
        <f t="shared" si="61"/>
        <v/>
      </c>
      <c r="AV117" s="94" t="str">
        <f t="shared" si="62"/>
        <v/>
      </c>
      <c r="AW117" s="95" t="str">
        <f t="shared" si="63"/>
        <v/>
      </c>
      <c r="AX117" s="315" t="str">
        <f t="shared" si="64"/>
        <v/>
      </c>
      <c r="AY117" s="328" t="str">
        <f t="shared" si="71"/>
        <v/>
      </c>
      <c r="AZ117" s="319" t="str">
        <f t="shared" si="65"/>
        <v/>
      </c>
      <c r="BA117" s="97" t="str">
        <f t="shared" si="66"/>
        <v/>
      </c>
      <c r="BB117" s="97" t="str">
        <f t="shared" si="67"/>
        <v/>
      </c>
      <c r="BC117" s="394" t="str">
        <f t="shared" si="68"/>
        <v/>
      </c>
      <c r="BD117" s="388" t="str">
        <f t="shared" ca="1" si="69"/>
        <v/>
      </c>
      <c r="BE117" s="271"/>
      <c r="BF117" s="289"/>
      <c r="BG117" s="345"/>
      <c r="BH117" s="290"/>
    </row>
    <row r="118" spans="1:60" ht="22.5" customHeight="1">
      <c r="A118" s="120"/>
      <c r="B118" s="221" t="str">
        <f>IF(ISBLANK('Baseline Paddock Data'!B118),"",'Baseline Paddock Data'!B118)</f>
        <v/>
      </c>
      <c r="C118" s="83" t="str">
        <f>IF(ISBLANK('Baseline Paddock Data'!C118),"",'Baseline Paddock Data'!C118)</f>
        <v/>
      </c>
      <c r="D118" s="326">
        <f>IF(ISBLANK(C118),"",(IF(ISBLANK('Baseline Paddock Data'!D118),'Baseline Paddock Data'!F118,'Baseline Paddock Data'!D118/2.471)))</f>
        <v>0</v>
      </c>
      <c r="E118" s="326">
        <f>IF(ISBLANK(C118),"",(IF(ISBLANK('Baseline Paddock Data'!E118),'Baseline Paddock Data'!G118,'Baseline Paddock Data'!E118/2.471)))</f>
        <v>0</v>
      </c>
      <c r="F118" s="230" t="str">
        <f>IF(ISBLANK('Baseline Paddock Data'!H118),"",'Baseline Paddock Data'!H118)</f>
        <v/>
      </c>
      <c r="G118" s="270"/>
      <c r="H118" s="271"/>
      <c r="I118" s="272"/>
      <c r="J118" s="92">
        <f>IF(ISBLANK(H118), 'Enter Head to Work Out AE'!D116, (H118*I118))</f>
        <v>0</v>
      </c>
      <c r="K118" s="277" t="str">
        <f t="shared" si="40"/>
        <v/>
      </c>
      <c r="L118" s="278"/>
      <c r="M118" s="278"/>
      <c r="N118" s="93" t="str">
        <f t="shared" si="41"/>
        <v/>
      </c>
      <c r="O118" s="94" t="str">
        <f t="shared" si="42"/>
        <v/>
      </c>
      <c r="P118" s="95" t="str">
        <f t="shared" si="43"/>
        <v/>
      </c>
      <c r="Q118" s="315" t="str">
        <f t="shared" si="44"/>
        <v/>
      </c>
      <c r="R118" s="317"/>
      <c r="S118" s="330" t="str" cm="1">
        <f t="array" ref="S118">IF(G118=0,"",_xlfn.IFS(G118="No grazing value - 0",R118*0,G118="Low - 10%",R118*0.1,G118="Moderate - 20%",R118*0.2,G118="High - 30%",R118*0.3,G118="Introduced pastures/Intensive - 45%", R118*0.45, G118="STACK method",R118*1))</f>
        <v/>
      </c>
      <c r="T118" s="319" t="str">
        <f t="shared" si="45"/>
        <v/>
      </c>
      <c r="U118" s="97" t="str">
        <f t="shared" si="46"/>
        <v/>
      </c>
      <c r="V118" s="97" t="str">
        <f t="shared" si="47"/>
        <v/>
      </c>
      <c r="W118" s="389" t="str">
        <f t="shared" si="48"/>
        <v/>
      </c>
      <c r="X118" s="388" t="str">
        <f t="shared" ca="1" si="49"/>
        <v/>
      </c>
      <c r="Y118" s="283"/>
      <c r="Z118" s="284"/>
      <c r="AA118" s="92">
        <f>IF(ISBLANK(Y118), 'Enter Head to Work Out AE'!$D116, (Y118*Z118))</f>
        <v>0</v>
      </c>
      <c r="AB118" s="277" t="str">
        <f t="shared" si="50"/>
        <v/>
      </c>
      <c r="AC118" s="278"/>
      <c r="AD118" s="278"/>
      <c r="AE118" s="93" t="str">
        <f t="shared" si="51"/>
        <v/>
      </c>
      <c r="AF118" s="94" t="str">
        <f t="shared" si="52"/>
        <v/>
      </c>
      <c r="AG118" s="95" t="str">
        <f t="shared" si="53"/>
        <v/>
      </c>
      <c r="AH118" s="315" t="str">
        <f t="shared" si="54"/>
        <v/>
      </c>
      <c r="AI118" s="328" t="str">
        <f t="shared" si="55"/>
        <v/>
      </c>
      <c r="AJ118" s="319" t="str">
        <f t="shared" si="56"/>
        <v/>
      </c>
      <c r="AK118" s="97" t="str">
        <f t="shared" si="57"/>
        <v/>
      </c>
      <c r="AL118" s="97" t="str">
        <f t="shared" si="70"/>
        <v/>
      </c>
      <c r="AM118" s="394" t="str">
        <f t="shared" si="58"/>
        <v/>
      </c>
      <c r="AN118" s="388" t="str">
        <f t="shared" ca="1" si="59"/>
        <v/>
      </c>
      <c r="AO118" s="271"/>
      <c r="AP118" s="284"/>
      <c r="AQ118" s="92">
        <f>IF(ISBLANK(AO118), 'Enter Head to Work Out AE'!$D116, (AO118*AP118))</f>
        <v>0</v>
      </c>
      <c r="AR118" s="277" t="str">
        <f t="shared" si="60"/>
        <v/>
      </c>
      <c r="AS118" s="278"/>
      <c r="AT118" s="278"/>
      <c r="AU118" s="93" t="str">
        <f t="shared" si="61"/>
        <v/>
      </c>
      <c r="AV118" s="94" t="str">
        <f t="shared" si="62"/>
        <v/>
      </c>
      <c r="AW118" s="95" t="str">
        <f t="shared" si="63"/>
        <v/>
      </c>
      <c r="AX118" s="315" t="str">
        <f t="shared" si="64"/>
        <v/>
      </c>
      <c r="AY118" s="328" t="str">
        <f t="shared" si="71"/>
        <v/>
      </c>
      <c r="AZ118" s="319" t="str">
        <f t="shared" si="65"/>
        <v/>
      </c>
      <c r="BA118" s="97" t="str">
        <f t="shared" si="66"/>
        <v/>
      </c>
      <c r="BB118" s="97" t="str">
        <f t="shared" si="67"/>
        <v/>
      </c>
      <c r="BC118" s="394" t="str">
        <f t="shared" si="68"/>
        <v/>
      </c>
      <c r="BD118" s="388" t="str">
        <f t="shared" ca="1" si="69"/>
        <v/>
      </c>
      <c r="BE118" s="271"/>
      <c r="BF118" s="289"/>
      <c r="BG118" s="345"/>
      <c r="BH118" s="290"/>
    </row>
    <row r="119" spans="1:60" ht="22.5" customHeight="1">
      <c r="A119" s="120"/>
      <c r="B119" s="221" t="str">
        <f>IF(ISBLANK('Baseline Paddock Data'!B119),"",'Baseline Paddock Data'!B119)</f>
        <v/>
      </c>
      <c r="C119" s="83" t="str">
        <f>IF(ISBLANK('Baseline Paddock Data'!C119),"",'Baseline Paddock Data'!C119)</f>
        <v/>
      </c>
      <c r="D119" s="326">
        <f>IF(ISBLANK(C119),"",(IF(ISBLANK('Baseline Paddock Data'!D119),'Baseline Paddock Data'!F119,'Baseline Paddock Data'!D119/2.471)))</f>
        <v>0</v>
      </c>
      <c r="E119" s="326">
        <f>IF(ISBLANK(C119),"",(IF(ISBLANK('Baseline Paddock Data'!E119),'Baseline Paddock Data'!G119,'Baseline Paddock Data'!E119/2.471)))</f>
        <v>0</v>
      </c>
      <c r="F119" s="230" t="str">
        <f>IF(ISBLANK('Baseline Paddock Data'!H119),"",'Baseline Paddock Data'!H119)</f>
        <v/>
      </c>
      <c r="G119" s="270"/>
      <c r="H119" s="271"/>
      <c r="I119" s="272"/>
      <c r="J119" s="92">
        <f>IF(ISBLANK(H119), 'Enter Head to Work Out AE'!D117, (H119*I119))</f>
        <v>0</v>
      </c>
      <c r="K119" s="277" t="str">
        <f t="shared" si="40"/>
        <v/>
      </c>
      <c r="L119" s="278"/>
      <c r="M119" s="278"/>
      <c r="N119" s="93" t="str">
        <f t="shared" si="41"/>
        <v/>
      </c>
      <c r="O119" s="94" t="str">
        <f t="shared" si="42"/>
        <v/>
      </c>
      <c r="P119" s="95" t="str">
        <f t="shared" si="43"/>
        <v/>
      </c>
      <c r="Q119" s="315" t="str">
        <f t="shared" si="44"/>
        <v/>
      </c>
      <c r="R119" s="317"/>
      <c r="S119" s="330" t="str" cm="1">
        <f t="array" ref="S119">IF(G119=0,"",_xlfn.IFS(G119="No grazing value - 0",R119*0,G119="Low - 10%",R119*0.1,G119="Moderate - 20%",R119*0.2,G119="High - 30%",R119*0.3,G119="Introduced pastures/Intensive - 45%", R119*0.45, G119="STACK method",R119*1))</f>
        <v/>
      </c>
      <c r="T119" s="319" t="str">
        <f t="shared" si="45"/>
        <v/>
      </c>
      <c r="U119" s="97" t="str">
        <f t="shared" si="46"/>
        <v/>
      </c>
      <c r="V119" s="97" t="str">
        <f t="shared" si="47"/>
        <v/>
      </c>
      <c r="W119" s="389" t="str">
        <f t="shared" si="48"/>
        <v/>
      </c>
      <c r="X119" s="388" t="str">
        <f t="shared" ca="1" si="49"/>
        <v/>
      </c>
      <c r="Y119" s="283"/>
      <c r="Z119" s="284"/>
      <c r="AA119" s="92">
        <f>IF(ISBLANK(Y119), 'Enter Head to Work Out AE'!$D117, (Y119*Z119))</f>
        <v>0</v>
      </c>
      <c r="AB119" s="277" t="str">
        <f t="shared" si="50"/>
        <v/>
      </c>
      <c r="AC119" s="278"/>
      <c r="AD119" s="278"/>
      <c r="AE119" s="93" t="str">
        <f t="shared" si="51"/>
        <v/>
      </c>
      <c r="AF119" s="94" t="str">
        <f t="shared" si="52"/>
        <v/>
      </c>
      <c r="AG119" s="95" t="str">
        <f t="shared" si="53"/>
        <v/>
      </c>
      <c r="AH119" s="315" t="str">
        <f t="shared" si="54"/>
        <v/>
      </c>
      <c r="AI119" s="328" t="str">
        <f t="shared" si="55"/>
        <v/>
      </c>
      <c r="AJ119" s="319" t="str">
        <f t="shared" si="56"/>
        <v/>
      </c>
      <c r="AK119" s="97" t="str">
        <f t="shared" si="57"/>
        <v/>
      </c>
      <c r="AL119" s="97" t="str">
        <f t="shared" si="70"/>
        <v/>
      </c>
      <c r="AM119" s="394" t="str">
        <f t="shared" si="58"/>
        <v/>
      </c>
      <c r="AN119" s="388" t="str">
        <f t="shared" ca="1" si="59"/>
        <v/>
      </c>
      <c r="AO119" s="271"/>
      <c r="AP119" s="284"/>
      <c r="AQ119" s="92">
        <f>IF(ISBLANK(AO119), 'Enter Head to Work Out AE'!$D117, (AO119*AP119))</f>
        <v>0</v>
      </c>
      <c r="AR119" s="277" t="str">
        <f t="shared" si="60"/>
        <v/>
      </c>
      <c r="AS119" s="278"/>
      <c r="AT119" s="278"/>
      <c r="AU119" s="93" t="str">
        <f t="shared" si="61"/>
        <v/>
      </c>
      <c r="AV119" s="94" t="str">
        <f t="shared" si="62"/>
        <v/>
      </c>
      <c r="AW119" s="95" t="str">
        <f t="shared" si="63"/>
        <v/>
      </c>
      <c r="AX119" s="315" t="str">
        <f t="shared" si="64"/>
        <v/>
      </c>
      <c r="AY119" s="328" t="str">
        <f t="shared" si="71"/>
        <v/>
      </c>
      <c r="AZ119" s="319" t="str">
        <f t="shared" si="65"/>
        <v/>
      </c>
      <c r="BA119" s="97" t="str">
        <f t="shared" si="66"/>
        <v/>
      </c>
      <c r="BB119" s="97" t="str">
        <f t="shared" si="67"/>
        <v/>
      </c>
      <c r="BC119" s="394" t="str">
        <f t="shared" si="68"/>
        <v/>
      </c>
      <c r="BD119" s="388" t="str">
        <f t="shared" ca="1" si="69"/>
        <v/>
      </c>
      <c r="BE119" s="271"/>
      <c r="BF119" s="289"/>
      <c r="BG119" s="345"/>
      <c r="BH119" s="290"/>
    </row>
    <row r="120" spans="1:60" ht="22.5" customHeight="1">
      <c r="A120" s="120"/>
      <c r="B120" s="221" t="str">
        <f>IF(ISBLANK('Baseline Paddock Data'!B120),"",'Baseline Paddock Data'!B120)</f>
        <v/>
      </c>
      <c r="C120" s="83" t="str">
        <f>IF(ISBLANK('Baseline Paddock Data'!C120),"",'Baseline Paddock Data'!C120)</f>
        <v/>
      </c>
      <c r="D120" s="326">
        <f>IF(ISBLANK(C120),"",(IF(ISBLANK('Baseline Paddock Data'!D120),'Baseline Paddock Data'!F120,'Baseline Paddock Data'!D120/2.471)))</f>
        <v>0</v>
      </c>
      <c r="E120" s="326">
        <f>IF(ISBLANK(C120),"",(IF(ISBLANK('Baseline Paddock Data'!E120),'Baseline Paddock Data'!G120,'Baseline Paddock Data'!E120/2.471)))</f>
        <v>0</v>
      </c>
      <c r="F120" s="230" t="str">
        <f>IF(ISBLANK('Baseline Paddock Data'!H120),"",'Baseline Paddock Data'!H120)</f>
        <v/>
      </c>
      <c r="G120" s="270"/>
      <c r="H120" s="271"/>
      <c r="I120" s="272"/>
      <c r="J120" s="92">
        <f>IF(ISBLANK(H120), 'Enter Head to Work Out AE'!D118, (H120*I120))</f>
        <v>0</v>
      </c>
      <c r="K120" s="277" t="str">
        <f t="shared" si="40"/>
        <v/>
      </c>
      <c r="L120" s="278"/>
      <c r="M120" s="278"/>
      <c r="N120" s="93" t="str">
        <f t="shared" si="41"/>
        <v/>
      </c>
      <c r="O120" s="94" t="str">
        <f t="shared" si="42"/>
        <v/>
      </c>
      <c r="P120" s="95" t="str">
        <f t="shared" si="43"/>
        <v/>
      </c>
      <c r="Q120" s="315" t="str">
        <f t="shared" si="44"/>
        <v/>
      </c>
      <c r="R120" s="317"/>
      <c r="S120" s="330" t="str" cm="1">
        <f t="array" ref="S120">IF(G120=0,"",_xlfn.IFS(G120="No grazing value - 0",R120*0,G120="Low - 10%",R120*0.1,G120="Moderate - 20%",R120*0.2,G120="High - 30%",R120*0.3,G120="Introduced pastures/Intensive - 45%", R120*0.45, G120="STACK method",R120*1))</f>
        <v/>
      </c>
      <c r="T120" s="319" t="str">
        <f t="shared" si="45"/>
        <v/>
      </c>
      <c r="U120" s="97" t="str">
        <f t="shared" si="46"/>
        <v/>
      </c>
      <c r="V120" s="97" t="str">
        <f t="shared" si="47"/>
        <v/>
      </c>
      <c r="W120" s="389" t="str">
        <f t="shared" si="48"/>
        <v/>
      </c>
      <c r="X120" s="388" t="str">
        <f t="shared" ca="1" si="49"/>
        <v/>
      </c>
      <c r="Y120" s="283"/>
      <c r="Z120" s="284"/>
      <c r="AA120" s="92">
        <f>IF(ISBLANK(Y120), 'Enter Head to Work Out AE'!$D118, (Y120*Z120))</f>
        <v>0</v>
      </c>
      <c r="AB120" s="277" t="str">
        <f t="shared" si="50"/>
        <v/>
      </c>
      <c r="AC120" s="278"/>
      <c r="AD120" s="278"/>
      <c r="AE120" s="93" t="str">
        <f t="shared" si="51"/>
        <v/>
      </c>
      <c r="AF120" s="94" t="str">
        <f t="shared" si="52"/>
        <v/>
      </c>
      <c r="AG120" s="95" t="str">
        <f t="shared" si="53"/>
        <v/>
      </c>
      <c r="AH120" s="315" t="str">
        <f t="shared" si="54"/>
        <v/>
      </c>
      <c r="AI120" s="328" t="str">
        <f t="shared" si="55"/>
        <v/>
      </c>
      <c r="AJ120" s="319" t="str">
        <f t="shared" si="56"/>
        <v/>
      </c>
      <c r="AK120" s="97" t="str">
        <f t="shared" si="57"/>
        <v/>
      </c>
      <c r="AL120" s="97" t="str">
        <f t="shared" si="70"/>
        <v/>
      </c>
      <c r="AM120" s="394" t="str">
        <f t="shared" si="58"/>
        <v/>
      </c>
      <c r="AN120" s="388" t="str">
        <f t="shared" ca="1" si="59"/>
        <v/>
      </c>
      <c r="AO120" s="271"/>
      <c r="AP120" s="284"/>
      <c r="AQ120" s="92">
        <f>IF(ISBLANK(AO120), 'Enter Head to Work Out AE'!$D118, (AO120*AP120))</f>
        <v>0</v>
      </c>
      <c r="AR120" s="277" t="str">
        <f t="shared" si="60"/>
        <v/>
      </c>
      <c r="AS120" s="278"/>
      <c r="AT120" s="278"/>
      <c r="AU120" s="93" t="str">
        <f t="shared" si="61"/>
        <v/>
      </c>
      <c r="AV120" s="94" t="str">
        <f t="shared" si="62"/>
        <v/>
      </c>
      <c r="AW120" s="95" t="str">
        <f t="shared" si="63"/>
        <v/>
      </c>
      <c r="AX120" s="315" t="str">
        <f t="shared" si="64"/>
        <v/>
      </c>
      <c r="AY120" s="328" t="str">
        <f t="shared" si="71"/>
        <v/>
      </c>
      <c r="AZ120" s="319" t="str">
        <f t="shared" si="65"/>
        <v/>
      </c>
      <c r="BA120" s="97" t="str">
        <f t="shared" si="66"/>
        <v/>
      </c>
      <c r="BB120" s="97" t="str">
        <f t="shared" si="67"/>
        <v/>
      </c>
      <c r="BC120" s="394" t="str">
        <f t="shared" si="68"/>
        <v/>
      </c>
      <c r="BD120" s="388" t="str">
        <f t="shared" ca="1" si="69"/>
        <v/>
      </c>
      <c r="BE120" s="271"/>
      <c r="BF120" s="289"/>
      <c r="BG120" s="345"/>
      <c r="BH120" s="290"/>
    </row>
    <row r="121" spans="1:60" ht="22.5" customHeight="1">
      <c r="A121" s="120"/>
      <c r="B121" s="221" t="str">
        <f>IF(ISBLANK('Baseline Paddock Data'!B121),"",'Baseline Paddock Data'!B121)</f>
        <v/>
      </c>
      <c r="C121" s="83" t="str">
        <f>IF(ISBLANK('Baseline Paddock Data'!C121),"",'Baseline Paddock Data'!C121)</f>
        <v/>
      </c>
      <c r="D121" s="326">
        <f>IF(ISBLANK(C121),"",(IF(ISBLANK('Baseline Paddock Data'!D121),'Baseline Paddock Data'!F121,'Baseline Paddock Data'!D121/2.471)))</f>
        <v>0</v>
      </c>
      <c r="E121" s="326">
        <f>IF(ISBLANK(C121),"",(IF(ISBLANK('Baseline Paddock Data'!E121),'Baseline Paddock Data'!G121,'Baseline Paddock Data'!E121/2.471)))</f>
        <v>0</v>
      </c>
      <c r="F121" s="230" t="str">
        <f>IF(ISBLANK('Baseline Paddock Data'!H121),"",'Baseline Paddock Data'!H121)</f>
        <v/>
      </c>
      <c r="G121" s="270"/>
      <c r="H121" s="271"/>
      <c r="I121" s="272"/>
      <c r="J121" s="92">
        <f>IF(ISBLANK(H121), 'Enter Head to Work Out AE'!D119, (H121*I121))</f>
        <v>0</v>
      </c>
      <c r="K121" s="277" t="str">
        <f t="shared" si="40"/>
        <v/>
      </c>
      <c r="L121" s="278"/>
      <c r="M121" s="278"/>
      <c r="N121" s="93" t="str">
        <f t="shared" si="41"/>
        <v/>
      </c>
      <c r="O121" s="94" t="str">
        <f t="shared" si="42"/>
        <v/>
      </c>
      <c r="P121" s="95" t="str">
        <f t="shared" si="43"/>
        <v/>
      </c>
      <c r="Q121" s="315" t="str">
        <f t="shared" si="44"/>
        <v/>
      </c>
      <c r="R121" s="317"/>
      <c r="S121" s="330" t="str" cm="1">
        <f t="array" ref="S121">IF(G121=0,"",_xlfn.IFS(G121="No grazing value - 0",R121*0,G121="Low - 10%",R121*0.1,G121="Moderate - 20%",R121*0.2,G121="High - 30%",R121*0.3,G121="Introduced pastures/Intensive - 45%", R121*0.45, G121="STACK method",R121*1))</f>
        <v/>
      </c>
      <c r="T121" s="319" t="str">
        <f t="shared" si="45"/>
        <v/>
      </c>
      <c r="U121" s="97" t="str">
        <f t="shared" si="46"/>
        <v/>
      </c>
      <c r="V121" s="97" t="str">
        <f t="shared" si="47"/>
        <v/>
      </c>
      <c r="W121" s="389" t="str">
        <f t="shared" si="48"/>
        <v/>
      </c>
      <c r="X121" s="388" t="str">
        <f t="shared" ca="1" si="49"/>
        <v/>
      </c>
      <c r="Y121" s="283"/>
      <c r="Z121" s="284"/>
      <c r="AA121" s="92">
        <f>IF(ISBLANK(Y121), 'Enter Head to Work Out AE'!$D119, (Y121*Z121))</f>
        <v>0</v>
      </c>
      <c r="AB121" s="277" t="str">
        <f t="shared" si="50"/>
        <v/>
      </c>
      <c r="AC121" s="278"/>
      <c r="AD121" s="278"/>
      <c r="AE121" s="93" t="str">
        <f t="shared" si="51"/>
        <v/>
      </c>
      <c r="AF121" s="94" t="str">
        <f t="shared" si="52"/>
        <v/>
      </c>
      <c r="AG121" s="95" t="str">
        <f t="shared" si="53"/>
        <v/>
      </c>
      <c r="AH121" s="315" t="str">
        <f t="shared" si="54"/>
        <v/>
      </c>
      <c r="AI121" s="328" t="str">
        <f t="shared" si="55"/>
        <v/>
      </c>
      <c r="AJ121" s="319" t="str">
        <f t="shared" si="56"/>
        <v/>
      </c>
      <c r="AK121" s="97" t="str">
        <f t="shared" si="57"/>
        <v/>
      </c>
      <c r="AL121" s="97" t="str">
        <f t="shared" si="70"/>
        <v/>
      </c>
      <c r="AM121" s="394" t="str">
        <f t="shared" si="58"/>
        <v/>
      </c>
      <c r="AN121" s="388" t="str">
        <f t="shared" ca="1" si="59"/>
        <v/>
      </c>
      <c r="AO121" s="271"/>
      <c r="AP121" s="284"/>
      <c r="AQ121" s="92">
        <f>IF(ISBLANK(AO121), 'Enter Head to Work Out AE'!$D119, (AO121*AP121))</f>
        <v>0</v>
      </c>
      <c r="AR121" s="277" t="str">
        <f t="shared" si="60"/>
        <v/>
      </c>
      <c r="AS121" s="278"/>
      <c r="AT121" s="278"/>
      <c r="AU121" s="93" t="str">
        <f t="shared" si="61"/>
        <v/>
      </c>
      <c r="AV121" s="94" t="str">
        <f t="shared" si="62"/>
        <v/>
      </c>
      <c r="AW121" s="95" t="str">
        <f t="shared" si="63"/>
        <v/>
      </c>
      <c r="AX121" s="315" t="str">
        <f t="shared" si="64"/>
        <v/>
      </c>
      <c r="AY121" s="328" t="str">
        <f t="shared" si="71"/>
        <v/>
      </c>
      <c r="AZ121" s="319" t="str">
        <f t="shared" si="65"/>
        <v/>
      </c>
      <c r="BA121" s="97" t="str">
        <f t="shared" si="66"/>
        <v/>
      </c>
      <c r="BB121" s="97" t="str">
        <f t="shared" si="67"/>
        <v/>
      </c>
      <c r="BC121" s="394" t="str">
        <f t="shared" si="68"/>
        <v/>
      </c>
      <c r="BD121" s="388" t="str">
        <f t="shared" ca="1" si="69"/>
        <v/>
      </c>
      <c r="BE121" s="271"/>
      <c r="BF121" s="289"/>
      <c r="BG121" s="345"/>
      <c r="BH121" s="290"/>
    </row>
    <row r="122" spans="1:60" ht="22.5" customHeight="1">
      <c r="A122" s="120"/>
      <c r="B122" s="221" t="str">
        <f>IF(ISBLANK('Baseline Paddock Data'!B122),"",'Baseline Paddock Data'!B122)</f>
        <v/>
      </c>
      <c r="C122" s="83" t="str">
        <f>IF(ISBLANK('Baseline Paddock Data'!C122),"",'Baseline Paddock Data'!C122)</f>
        <v/>
      </c>
      <c r="D122" s="326">
        <f>IF(ISBLANK(C122),"",(IF(ISBLANK('Baseline Paddock Data'!D122),'Baseline Paddock Data'!F122,'Baseline Paddock Data'!D122/2.471)))</f>
        <v>0</v>
      </c>
      <c r="E122" s="326">
        <f>IF(ISBLANK(C122),"",(IF(ISBLANK('Baseline Paddock Data'!E122),'Baseline Paddock Data'!G122,'Baseline Paddock Data'!E122/2.471)))</f>
        <v>0</v>
      </c>
      <c r="F122" s="230" t="str">
        <f>IF(ISBLANK('Baseline Paddock Data'!H122),"",'Baseline Paddock Data'!H122)</f>
        <v/>
      </c>
      <c r="G122" s="270"/>
      <c r="H122" s="271"/>
      <c r="I122" s="272"/>
      <c r="J122" s="92">
        <f>IF(ISBLANK(H122), 'Enter Head to Work Out AE'!D120, (H122*I122))</f>
        <v>0</v>
      </c>
      <c r="K122" s="277" t="str">
        <f t="shared" si="40"/>
        <v/>
      </c>
      <c r="L122" s="278"/>
      <c r="M122" s="278"/>
      <c r="N122" s="93" t="str">
        <f t="shared" si="41"/>
        <v/>
      </c>
      <c r="O122" s="94" t="str">
        <f t="shared" si="42"/>
        <v/>
      </c>
      <c r="P122" s="95" t="str">
        <f t="shared" si="43"/>
        <v/>
      </c>
      <c r="Q122" s="315" t="str">
        <f t="shared" si="44"/>
        <v/>
      </c>
      <c r="R122" s="317"/>
      <c r="S122" s="330" t="str" cm="1">
        <f t="array" ref="S122">IF(G122=0,"",_xlfn.IFS(G122="No grazing value - 0",R122*0,G122="Low - 10%",R122*0.1,G122="Moderate - 20%",R122*0.2,G122="High - 30%",R122*0.3,G122="Introduced pastures/Intensive - 45%", R122*0.45, G122="STACK method",R122*1))</f>
        <v/>
      </c>
      <c r="T122" s="319" t="str">
        <f t="shared" si="45"/>
        <v/>
      </c>
      <c r="U122" s="97" t="str">
        <f t="shared" si="46"/>
        <v/>
      </c>
      <c r="V122" s="97" t="str">
        <f t="shared" si="47"/>
        <v/>
      </c>
      <c r="W122" s="389" t="str">
        <f t="shared" si="48"/>
        <v/>
      </c>
      <c r="X122" s="388" t="str">
        <f t="shared" ca="1" si="49"/>
        <v/>
      </c>
      <c r="Y122" s="283"/>
      <c r="Z122" s="284"/>
      <c r="AA122" s="92">
        <f>IF(ISBLANK(Y122), 'Enter Head to Work Out AE'!$D120, (Y122*Z122))</f>
        <v>0</v>
      </c>
      <c r="AB122" s="277" t="str">
        <f t="shared" si="50"/>
        <v/>
      </c>
      <c r="AC122" s="278"/>
      <c r="AD122" s="278"/>
      <c r="AE122" s="93" t="str">
        <f t="shared" si="51"/>
        <v/>
      </c>
      <c r="AF122" s="94" t="str">
        <f t="shared" si="52"/>
        <v/>
      </c>
      <c r="AG122" s="95" t="str">
        <f t="shared" si="53"/>
        <v/>
      </c>
      <c r="AH122" s="315" t="str">
        <f t="shared" si="54"/>
        <v/>
      </c>
      <c r="AI122" s="328" t="str">
        <f t="shared" si="55"/>
        <v/>
      </c>
      <c r="AJ122" s="319" t="str">
        <f t="shared" si="56"/>
        <v/>
      </c>
      <c r="AK122" s="97" t="str">
        <f t="shared" si="57"/>
        <v/>
      </c>
      <c r="AL122" s="97" t="str">
        <f t="shared" si="70"/>
        <v/>
      </c>
      <c r="AM122" s="394" t="str">
        <f t="shared" si="58"/>
        <v/>
      </c>
      <c r="AN122" s="388" t="str">
        <f t="shared" ca="1" si="59"/>
        <v/>
      </c>
      <c r="AO122" s="271"/>
      <c r="AP122" s="284"/>
      <c r="AQ122" s="92">
        <f>IF(ISBLANK(AO122), 'Enter Head to Work Out AE'!$D120, (AO122*AP122))</f>
        <v>0</v>
      </c>
      <c r="AR122" s="277" t="str">
        <f t="shared" si="60"/>
        <v/>
      </c>
      <c r="AS122" s="278"/>
      <c r="AT122" s="278"/>
      <c r="AU122" s="93" t="str">
        <f t="shared" si="61"/>
        <v/>
      </c>
      <c r="AV122" s="94" t="str">
        <f t="shared" si="62"/>
        <v/>
      </c>
      <c r="AW122" s="95" t="str">
        <f t="shared" si="63"/>
        <v/>
      </c>
      <c r="AX122" s="315" t="str">
        <f t="shared" si="64"/>
        <v/>
      </c>
      <c r="AY122" s="328" t="str">
        <f t="shared" si="71"/>
        <v/>
      </c>
      <c r="AZ122" s="319" t="str">
        <f t="shared" si="65"/>
        <v/>
      </c>
      <c r="BA122" s="97" t="str">
        <f t="shared" si="66"/>
        <v/>
      </c>
      <c r="BB122" s="97" t="str">
        <f t="shared" si="67"/>
        <v/>
      </c>
      <c r="BC122" s="394" t="str">
        <f t="shared" si="68"/>
        <v/>
      </c>
      <c r="BD122" s="388" t="str">
        <f t="shared" ca="1" si="69"/>
        <v/>
      </c>
      <c r="BE122" s="271"/>
      <c r="BF122" s="289"/>
      <c r="BG122" s="345"/>
      <c r="BH122" s="290"/>
    </row>
    <row r="123" spans="1:60" ht="22.5" customHeight="1">
      <c r="A123" s="120"/>
      <c r="B123" s="221" t="str">
        <f>IF(ISBLANK('Baseline Paddock Data'!B123),"",'Baseline Paddock Data'!B123)</f>
        <v/>
      </c>
      <c r="C123" s="83" t="str">
        <f>IF(ISBLANK('Baseline Paddock Data'!C123),"",'Baseline Paddock Data'!C123)</f>
        <v/>
      </c>
      <c r="D123" s="326">
        <f>IF(ISBLANK(C123),"",(IF(ISBLANK('Baseline Paddock Data'!D123),'Baseline Paddock Data'!F123,'Baseline Paddock Data'!D123/2.471)))</f>
        <v>0</v>
      </c>
      <c r="E123" s="326">
        <f>IF(ISBLANK(C123),"",(IF(ISBLANK('Baseline Paddock Data'!E123),'Baseline Paddock Data'!G123,'Baseline Paddock Data'!E123/2.471)))</f>
        <v>0</v>
      </c>
      <c r="F123" s="230" t="str">
        <f>IF(ISBLANK('Baseline Paddock Data'!H123),"",'Baseline Paddock Data'!H123)</f>
        <v/>
      </c>
      <c r="G123" s="270"/>
      <c r="H123" s="271"/>
      <c r="I123" s="272"/>
      <c r="J123" s="92">
        <f>IF(ISBLANK(H123), 'Enter Head to Work Out AE'!D121, (H123*I123))</f>
        <v>0</v>
      </c>
      <c r="K123" s="277" t="str">
        <f t="shared" si="40"/>
        <v/>
      </c>
      <c r="L123" s="278"/>
      <c r="M123" s="278"/>
      <c r="N123" s="93" t="str">
        <f t="shared" si="41"/>
        <v/>
      </c>
      <c r="O123" s="94" t="str">
        <f t="shared" si="42"/>
        <v/>
      </c>
      <c r="P123" s="95" t="str">
        <f t="shared" si="43"/>
        <v/>
      </c>
      <c r="Q123" s="315" t="str">
        <f t="shared" si="44"/>
        <v/>
      </c>
      <c r="R123" s="317"/>
      <c r="S123" s="330" t="str" cm="1">
        <f t="array" ref="S123">IF(G123=0,"",_xlfn.IFS(G123="No grazing value - 0",R123*0,G123="Low - 10%",R123*0.1,G123="Moderate - 20%",R123*0.2,G123="High - 30%",R123*0.3,G123="Introduced pastures/Intensive - 45%", R123*0.45, G123="STACK method",R123*1))</f>
        <v/>
      </c>
      <c r="T123" s="319" t="str">
        <f t="shared" si="45"/>
        <v/>
      </c>
      <c r="U123" s="97" t="str">
        <f t="shared" si="46"/>
        <v/>
      </c>
      <c r="V123" s="97" t="str">
        <f t="shared" si="47"/>
        <v/>
      </c>
      <c r="W123" s="389" t="str">
        <f t="shared" si="48"/>
        <v/>
      </c>
      <c r="X123" s="388" t="str">
        <f t="shared" ca="1" si="49"/>
        <v/>
      </c>
      <c r="Y123" s="283"/>
      <c r="Z123" s="284"/>
      <c r="AA123" s="92">
        <f>IF(ISBLANK(Y123), 'Enter Head to Work Out AE'!$D121, (Y123*Z123))</f>
        <v>0</v>
      </c>
      <c r="AB123" s="277" t="str">
        <f t="shared" si="50"/>
        <v/>
      </c>
      <c r="AC123" s="278"/>
      <c r="AD123" s="278"/>
      <c r="AE123" s="93" t="str">
        <f t="shared" si="51"/>
        <v/>
      </c>
      <c r="AF123" s="94" t="str">
        <f t="shared" si="52"/>
        <v/>
      </c>
      <c r="AG123" s="95" t="str">
        <f t="shared" si="53"/>
        <v/>
      </c>
      <c r="AH123" s="315" t="str">
        <f t="shared" si="54"/>
        <v/>
      </c>
      <c r="AI123" s="328" t="str">
        <f t="shared" si="55"/>
        <v/>
      </c>
      <c r="AJ123" s="319" t="str">
        <f t="shared" si="56"/>
        <v/>
      </c>
      <c r="AK123" s="97" t="str">
        <f t="shared" si="57"/>
        <v/>
      </c>
      <c r="AL123" s="97" t="str">
        <f t="shared" si="70"/>
        <v/>
      </c>
      <c r="AM123" s="394" t="str">
        <f t="shared" si="58"/>
        <v/>
      </c>
      <c r="AN123" s="388" t="str">
        <f t="shared" ca="1" si="59"/>
        <v/>
      </c>
      <c r="AO123" s="271"/>
      <c r="AP123" s="284"/>
      <c r="AQ123" s="92">
        <f>IF(ISBLANK(AO123), 'Enter Head to Work Out AE'!$D121, (AO123*AP123))</f>
        <v>0</v>
      </c>
      <c r="AR123" s="277" t="str">
        <f t="shared" si="60"/>
        <v/>
      </c>
      <c r="AS123" s="278"/>
      <c r="AT123" s="278"/>
      <c r="AU123" s="93" t="str">
        <f t="shared" si="61"/>
        <v/>
      </c>
      <c r="AV123" s="94" t="str">
        <f t="shared" si="62"/>
        <v/>
      </c>
      <c r="AW123" s="95" t="str">
        <f t="shared" si="63"/>
        <v/>
      </c>
      <c r="AX123" s="315" t="str">
        <f t="shared" si="64"/>
        <v/>
      </c>
      <c r="AY123" s="328" t="str">
        <f t="shared" si="71"/>
        <v/>
      </c>
      <c r="AZ123" s="319" t="str">
        <f t="shared" si="65"/>
        <v/>
      </c>
      <c r="BA123" s="97" t="str">
        <f t="shared" si="66"/>
        <v/>
      </c>
      <c r="BB123" s="97" t="str">
        <f t="shared" si="67"/>
        <v/>
      </c>
      <c r="BC123" s="394" t="str">
        <f t="shared" si="68"/>
        <v/>
      </c>
      <c r="BD123" s="388" t="str">
        <f t="shared" ca="1" si="69"/>
        <v/>
      </c>
      <c r="BE123" s="271"/>
      <c r="BF123" s="289"/>
      <c r="BG123" s="345"/>
      <c r="BH123" s="290"/>
    </row>
    <row r="124" spans="1:60" ht="22.5" customHeight="1">
      <c r="A124" s="120"/>
      <c r="B124" s="221" t="str">
        <f>IF(ISBLANK('Baseline Paddock Data'!B124),"",'Baseline Paddock Data'!B124)</f>
        <v/>
      </c>
      <c r="C124" s="83" t="str">
        <f>IF(ISBLANK('Baseline Paddock Data'!C124),"",'Baseline Paddock Data'!C124)</f>
        <v/>
      </c>
      <c r="D124" s="326">
        <f>IF(ISBLANK(C124),"",(IF(ISBLANK('Baseline Paddock Data'!D124),'Baseline Paddock Data'!F124,'Baseline Paddock Data'!D124/2.471)))</f>
        <v>0</v>
      </c>
      <c r="E124" s="326">
        <f>IF(ISBLANK(C124),"",(IF(ISBLANK('Baseline Paddock Data'!E124),'Baseline Paddock Data'!G124,'Baseline Paddock Data'!E124/2.471)))</f>
        <v>0</v>
      </c>
      <c r="F124" s="230" t="str">
        <f>IF(ISBLANK('Baseline Paddock Data'!H124),"",'Baseline Paddock Data'!H124)</f>
        <v/>
      </c>
      <c r="G124" s="270"/>
      <c r="H124" s="271"/>
      <c r="I124" s="272"/>
      <c r="J124" s="92">
        <f>IF(ISBLANK(H124), 'Enter Head to Work Out AE'!D122, (H124*I124))</f>
        <v>0</v>
      </c>
      <c r="K124" s="277" t="str">
        <f t="shared" si="40"/>
        <v/>
      </c>
      <c r="L124" s="278"/>
      <c r="M124" s="278"/>
      <c r="N124" s="93" t="str">
        <f t="shared" si="41"/>
        <v/>
      </c>
      <c r="O124" s="94" t="str">
        <f t="shared" si="42"/>
        <v/>
      </c>
      <c r="P124" s="95" t="str">
        <f t="shared" si="43"/>
        <v/>
      </c>
      <c r="Q124" s="315" t="str">
        <f t="shared" si="44"/>
        <v/>
      </c>
      <c r="R124" s="317"/>
      <c r="S124" s="330" t="str" cm="1">
        <f t="array" ref="S124">IF(G124=0,"",_xlfn.IFS(G124="No grazing value - 0",R124*0,G124="Low - 10%",R124*0.1,G124="Moderate - 20%",R124*0.2,G124="High - 30%",R124*0.3,G124="Introduced pastures/Intensive - 45%", R124*0.45, G124="STACK method",R124*1))</f>
        <v/>
      </c>
      <c r="T124" s="319" t="str">
        <f t="shared" si="45"/>
        <v/>
      </c>
      <c r="U124" s="97" t="str">
        <f t="shared" si="46"/>
        <v/>
      </c>
      <c r="V124" s="97" t="str">
        <f t="shared" si="47"/>
        <v/>
      </c>
      <c r="W124" s="389" t="str">
        <f t="shared" si="48"/>
        <v/>
      </c>
      <c r="X124" s="388" t="str">
        <f t="shared" ca="1" si="49"/>
        <v/>
      </c>
      <c r="Y124" s="283"/>
      <c r="Z124" s="284"/>
      <c r="AA124" s="92">
        <f>IF(ISBLANK(Y124), 'Enter Head to Work Out AE'!$D122, (Y124*Z124))</f>
        <v>0</v>
      </c>
      <c r="AB124" s="277" t="str">
        <f t="shared" si="50"/>
        <v/>
      </c>
      <c r="AC124" s="278"/>
      <c r="AD124" s="278"/>
      <c r="AE124" s="93" t="str">
        <f t="shared" si="51"/>
        <v/>
      </c>
      <c r="AF124" s="94" t="str">
        <f t="shared" si="52"/>
        <v/>
      </c>
      <c r="AG124" s="95" t="str">
        <f t="shared" si="53"/>
        <v/>
      </c>
      <c r="AH124" s="315" t="str">
        <f t="shared" si="54"/>
        <v/>
      </c>
      <c r="AI124" s="328" t="str">
        <f t="shared" si="55"/>
        <v/>
      </c>
      <c r="AJ124" s="319" t="str">
        <f t="shared" si="56"/>
        <v/>
      </c>
      <c r="AK124" s="97" t="str">
        <f t="shared" si="57"/>
        <v/>
      </c>
      <c r="AL124" s="97" t="str">
        <f t="shared" si="70"/>
        <v/>
      </c>
      <c r="AM124" s="394" t="str">
        <f t="shared" si="58"/>
        <v/>
      </c>
      <c r="AN124" s="388" t="str">
        <f t="shared" ca="1" si="59"/>
        <v/>
      </c>
      <c r="AO124" s="271"/>
      <c r="AP124" s="284"/>
      <c r="AQ124" s="92">
        <f>IF(ISBLANK(AO124), 'Enter Head to Work Out AE'!$D122, (AO124*AP124))</f>
        <v>0</v>
      </c>
      <c r="AR124" s="277" t="str">
        <f t="shared" si="60"/>
        <v/>
      </c>
      <c r="AS124" s="278"/>
      <c r="AT124" s="278"/>
      <c r="AU124" s="93" t="str">
        <f t="shared" si="61"/>
        <v/>
      </c>
      <c r="AV124" s="94" t="str">
        <f t="shared" si="62"/>
        <v/>
      </c>
      <c r="AW124" s="95" t="str">
        <f t="shared" si="63"/>
        <v/>
      </c>
      <c r="AX124" s="315" t="str">
        <f t="shared" si="64"/>
        <v/>
      </c>
      <c r="AY124" s="328" t="str">
        <f t="shared" si="71"/>
        <v/>
      </c>
      <c r="AZ124" s="319" t="str">
        <f t="shared" si="65"/>
        <v/>
      </c>
      <c r="BA124" s="97" t="str">
        <f t="shared" si="66"/>
        <v/>
      </c>
      <c r="BB124" s="97" t="str">
        <f t="shared" si="67"/>
        <v/>
      </c>
      <c r="BC124" s="394" t="str">
        <f t="shared" si="68"/>
        <v/>
      </c>
      <c r="BD124" s="388" t="str">
        <f t="shared" ca="1" si="69"/>
        <v/>
      </c>
      <c r="BE124" s="271"/>
      <c r="BF124" s="289"/>
      <c r="BG124" s="345"/>
      <c r="BH124" s="290"/>
    </row>
    <row r="125" spans="1:60" ht="22.5" customHeight="1">
      <c r="A125" s="120"/>
      <c r="B125" s="221" t="str">
        <f>IF(ISBLANK('Baseline Paddock Data'!B125),"",'Baseline Paddock Data'!B125)</f>
        <v/>
      </c>
      <c r="C125" s="83" t="str">
        <f>IF(ISBLANK('Baseline Paddock Data'!C125),"",'Baseline Paddock Data'!C125)</f>
        <v/>
      </c>
      <c r="D125" s="326">
        <f>IF(ISBLANK(C125),"",(IF(ISBLANK('Baseline Paddock Data'!D125),'Baseline Paddock Data'!F125,'Baseline Paddock Data'!D125/2.471)))</f>
        <v>0</v>
      </c>
      <c r="E125" s="326">
        <f>IF(ISBLANK(C125),"",(IF(ISBLANK('Baseline Paddock Data'!E125),'Baseline Paddock Data'!G125,'Baseline Paddock Data'!E125/2.471)))</f>
        <v>0</v>
      </c>
      <c r="F125" s="230" t="str">
        <f>IF(ISBLANK('Baseline Paddock Data'!H125),"",'Baseline Paddock Data'!H125)</f>
        <v/>
      </c>
      <c r="G125" s="270"/>
      <c r="H125" s="271"/>
      <c r="I125" s="272"/>
      <c r="J125" s="92">
        <f>IF(ISBLANK(H125), 'Enter Head to Work Out AE'!D123, (H125*I125))</f>
        <v>0</v>
      </c>
      <c r="K125" s="277" t="str">
        <f t="shared" si="40"/>
        <v/>
      </c>
      <c r="L125" s="278"/>
      <c r="M125" s="278"/>
      <c r="N125" s="93" t="str">
        <f t="shared" si="41"/>
        <v/>
      </c>
      <c r="O125" s="94" t="str">
        <f t="shared" si="42"/>
        <v/>
      </c>
      <c r="P125" s="95" t="str">
        <f t="shared" si="43"/>
        <v/>
      </c>
      <c r="Q125" s="315" t="str">
        <f t="shared" si="44"/>
        <v/>
      </c>
      <c r="R125" s="317"/>
      <c r="S125" s="330" t="str" cm="1">
        <f t="array" ref="S125">IF(G125=0,"",_xlfn.IFS(G125="No grazing value - 0",R125*0,G125="Low - 10%",R125*0.1,G125="Moderate - 20%",R125*0.2,G125="High - 30%",R125*0.3,G125="Introduced pastures/Intensive - 45%", R125*0.45, G125="STACK method",R125*1))</f>
        <v/>
      </c>
      <c r="T125" s="319" t="str">
        <f t="shared" si="45"/>
        <v/>
      </c>
      <c r="U125" s="97" t="str">
        <f t="shared" si="46"/>
        <v/>
      </c>
      <c r="V125" s="97" t="str">
        <f t="shared" si="47"/>
        <v/>
      </c>
      <c r="W125" s="389" t="str">
        <f t="shared" si="48"/>
        <v/>
      </c>
      <c r="X125" s="388" t="str">
        <f t="shared" ca="1" si="49"/>
        <v/>
      </c>
      <c r="Y125" s="283"/>
      <c r="Z125" s="284"/>
      <c r="AA125" s="92">
        <f>IF(ISBLANK(Y125), 'Enter Head to Work Out AE'!$D123, (Y125*Z125))</f>
        <v>0</v>
      </c>
      <c r="AB125" s="277" t="str">
        <f t="shared" si="50"/>
        <v/>
      </c>
      <c r="AC125" s="278"/>
      <c r="AD125" s="278"/>
      <c r="AE125" s="93" t="str">
        <f t="shared" si="51"/>
        <v/>
      </c>
      <c r="AF125" s="94" t="str">
        <f t="shared" si="52"/>
        <v/>
      </c>
      <c r="AG125" s="95" t="str">
        <f t="shared" si="53"/>
        <v/>
      </c>
      <c r="AH125" s="315" t="str">
        <f t="shared" si="54"/>
        <v/>
      </c>
      <c r="AI125" s="328" t="str">
        <f t="shared" si="55"/>
        <v/>
      </c>
      <c r="AJ125" s="319" t="str">
        <f t="shared" si="56"/>
        <v/>
      </c>
      <c r="AK125" s="97" t="str">
        <f t="shared" si="57"/>
        <v/>
      </c>
      <c r="AL125" s="97" t="str">
        <f t="shared" si="70"/>
        <v/>
      </c>
      <c r="AM125" s="394" t="str">
        <f t="shared" si="58"/>
        <v/>
      </c>
      <c r="AN125" s="388" t="str">
        <f t="shared" ca="1" si="59"/>
        <v/>
      </c>
      <c r="AO125" s="271"/>
      <c r="AP125" s="284"/>
      <c r="AQ125" s="92">
        <f>IF(ISBLANK(AO125), 'Enter Head to Work Out AE'!$D123, (AO125*AP125))</f>
        <v>0</v>
      </c>
      <c r="AR125" s="277" t="str">
        <f t="shared" si="60"/>
        <v/>
      </c>
      <c r="AS125" s="278"/>
      <c r="AT125" s="278"/>
      <c r="AU125" s="93" t="str">
        <f t="shared" si="61"/>
        <v/>
      </c>
      <c r="AV125" s="94" t="str">
        <f t="shared" si="62"/>
        <v/>
      </c>
      <c r="AW125" s="95" t="str">
        <f t="shared" si="63"/>
        <v/>
      </c>
      <c r="AX125" s="315" t="str">
        <f t="shared" si="64"/>
        <v/>
      </c>
      <c r="AY125" s="328" t="str">
        <f t="shared" si="71"/>
        <v/>
      </c>
      <c r="AZ125" s="319" t="str">
        <f t="shared" si="65"/>
        <v/>
      </c>
      <c r="BA125" s="97" t="str">
        <f t="shared" si="66"/>
        <v/>
      </c>
      <c r="BB125" s="97" t="str">
        <f t="shared" si="67"/>
        <v/>
      </c>
      <c r="BC125" s="394" t="str">
        <f t="shared" si="68"/>
        <v/>
      </c>
      <c r="BD125" s="388" t="str">
        <f t="shared" ca="1" si="69"/>
        <v/>
      </c>
      <c r="BE125" s="271"/>
      <c r="BF125" s="289"/>
      <c r="BG125" s="345"/>
      <c r="BH125" s="290"/>
    </row>
    <row r="126" spans="1:60" ht="22.5" customHeight="1">
      <c r="A126" s="120"/>
      <c r="B126" s="221" t="str">
        <f>IF(ISBLANK('Baseline Paddock Data'!B126),"",'Baseline Paddock Data'!B126)</f>
        <v/>
      </c>
      <c r="C126" s="83" t="str">
        <f>IF(ISBLANK('Baseline Paddock Data'!C126),"",'Baseline Paddock Data'!C126)</f>
        <v/>
      </c>
      <c r="D126" s="326">
        <f>IF(ISBLANK(C126),"",(IF(ISBLANK('Baseline Paddock Data'!D126),'Baseline Paddock Data'!F126,'Baseline Paddock Data'!D126/2.471)))</f>
        <v>0</v>
      </c>
      <c r="E126" s="326">
        <f>IF(ISBLANK(C126),"",(IF(ISBLANK('Baseline Paddock Data'!E126),'Baseline Paddock Data'!G126,'Baseline Paddock Data'!E126/2.471)))</f>
        <v>0</v>
      </c>
      <c r="F126" s="230" t="str">
        <f>IF(ISBLANK('Baseline Paddock Data'!H126),"",'Baseline Paddock Data'!H126)</f>
        <v/>
      </c>
      <c r="G126" s="270"/>
      <c r="H126" s="271"/>
      <c r="I126" s="272"/>
      <c r="J126" s="92">
        <f>IF(ISBLANK(H126), 'Enter Head to Work Out AE'!D124, (H126*I126))</f>
        <v>0</v>
      </c>
      <c r="K126" s="277" t="str">
        <f t="shared" si="40"/>
        <v/>
      </c>
      <c r="L126" s="278"/>
      <c r="M126" s="278"/>
      <c r="N126" s="93" t="str">
        <f t="shared" si="41"/>
        <v/>
      </c>
      <c r="O126" s="94" t="str">
        <f t="shared" si="42"/>
        <v/>
      </c>
      <c r="P126" s="95" t="str">
        <f t="shared" si="43"/>
        <v/>
      </c>
      <c r="Q126" s="315" t="str">
        <f t="shared" si="44"/>
        <v/>
      </c>
      <c r="R126" s="317"/>
      <c r="S126" s="330" t="str" cm="1">
        <f t="array" ref="S126">IF(G126=0,"",_xlfn.IFS(G126="No grazing value - 0",R126*0,G126="Low - 10%",R126*0.1,G126="Moderate - 20%",R126*0.2,G126="High - 30%",R126*0.3,G126="Introduced pastures/Intensive - 45%", R126*0.45, G126="STACK method",R126*1))</f>
        <v/>
      </c>
      <c r="T126" s="319" t="str">
        <f t="shared" si="45"/>
        <v/>
      </c>
      <c r="U126" s="97" t="str">
        <f t="shared" si="46"/>
        <v/>
      </c>
      <c r="V126" s="97" t="str">
        <f t="shared" si="47"/>
        <v/>
      </c>
      <c r="W126" s="389" t="str">
        <f t="shared" si="48"/>
        <v/>
      </c>
      <c r="X126" s="388" t="str">
        <f t="shared" ca="1" si="49"/>
        <v/>
      </c>
      <c r="Y126" s="283"/>
      <c r="Z126" s="284"/>
      <c r="AA126" s="92">
        <f>IF(ISBLANK(Y126), 'Enter Head to Work Out AE'!$D124, (Y126*Z126))</f>
        <v>0</v>
      </c>
      <c r="AB126" s="277" t="str">
        <f t="shared" si="50"/>
        <v/>
      </c>
      <c r="AC126" s="278"/>
      <c r="AD126" s="278"/>
      <c r="AE126" s="93" t="str">
        <f t="shared" si="51"/>
        <v/>
      </c>
      <c r="AF126" s="94" t="str">
        <f t="shared" si="52"/>
        <v/>
      </c>
      <c r="AG126" s="95" t="str">
        <f t="shared" si="53"/>
        <v/>
      </c>
      <c r="AH126" s="315" t="str">
        <f t="shared" si="54"/>
        <v/>
      </c>
      <c r="AI126" s="328" t="str">
        <f t="shared" si="55"/>
        <v/>
      </c>
      <c r="AJ126" s="319" t="str">
        <f t="shared" si="56"/>
        <v/>
      </c>
      <c r="AK126" s="97" t="str">
        <f t="shared" si="57"/>
        <v/>
      </c>
      <c r="AL126" s="97" t="str">
        <f t="shared" si="70"/>
        <v/>
      </c>
      <c r="AM126" s="394" t="str">
        <f t="shared" si="58"/>
        <v/>
      </c>
      <c r="AN126" s="388" t="str">
        <f t="shared" ca="1" si="59"/>
        <v/>
      </c>
      <c r="AO126" s="271"/>
      <c r="AP126" s="284"/>
      <c r="AQ126" s="92">
        <f>IF(ISBLANK(AO126), 'Enter Head to Work Out AE'!$D124, (AO126*AP126))</f>
        <v>0</v>
      </c>
      <c r="AR126" s="277" t="str">
        <f t="shared" si="60"/>
        <v/>
      </c>
      <c r="AS126" s="278"/>
      <c r="AT126" s="278"/>
      <c r="AU126" s="93" t="str">
        <f t="shared" si="61"/>
        <v/>
      </c>
      <c r="AV126" s="94" t="str">
        <f t="shared" si="62"/>
        <v/>
      </c>
      <c r="AW126" s="95" t="str">
        <f t="shared" si="63"/>
        <v/>
      </c>
      <c r="AX126" s="315" t="str">
        <f t="shared" si="64"/>
        <v/>
      </c>
      <c r="AY126" s="328" t="str">
        <f t="shared" si="71"/>
        <v/>
      </c>
      <c r="AZ126" s="319" t="str">
        <f t="shared" si="65"/>
        <v/>
      </c>
      <c r="BA126" s="97" t="str">
        <f t="shared" si="66"/>
        <v/>
      </c>
      <c r="BB126" s="97" t="str">
        <f t="shared" si="67"/>
        <v/>
      </c>
      <c r="BC126" s="394" t="str">
        <f t="shared" si="68"/>
        <v/>
      </c>
      <c r="BD126" s="388" t="str">
        <f t="shared" ca="1" si="69"/>
        <v/>
      </c>
      <c r="BE126" s="271"/>
      <c r="BF126" s="289"/>
      <c r="BG126" s="345"/>
      <c r="BH126" s="290"/>
    </row>
    <row r="127" spans="1:60" ht="22.5" customHeight="1">
      <c r="A127" s="120"/>
      <c r="B127" s="221" t="str">
        <f>IF(ISBLANK('Baseline Paddock Data'!B127),"",'Baseline Paddock Data'!B127)</f>
        <v/>
      </c>
      <c r="C127" s="83" t="str">
        <f>IF(ISBLANK('Baseline Paddock Data'!C127),"",'Baseline Paddock Data'!C127)</f>
        <v/>
      </c>
      <c r="D127" s="326">
        <f>IF(ISBLANK(C127),"",(IF(ISBLANK('Baseline Paddock Data'!D127),'Baseline Paddock Data'!F127,'Baseline Paddock Data'!D127/2.471)))</f>
        <v>0</v>
      </c>
      <c r="E127" s="326">
        <f>IF(ISBLANK(C127),"",(IF(ISBLANK('Baseline Paddock Data'!E127),'Baseline Paddock Data'!G127,'Baseline Paddock Data'!E127/2.471)))</f>
        <v>0</v>
      </c>
      <c r="F127" s="230" t="str">
        <f>IF(ISBLANK('Baseline Paddock Data'!H127),"",'Baseline Paddock Data'!H127)</f>
        <v/>
      </c>
      <c r="G127" s="270"/>
      <c r="H127" s="271"/>
      <c r="I127" s="272"/>
      <c r="J127" s="92">
        <f>IF(ISBLANK(H127), 'Enter Head to Work Out AE'!D125, (H127*I127))</f>
        <v>0</v>
      </c>
      <c r="K127" s="277" t="str">
        <f t="shared" si="40"/>
        <v/>
      </c>
      <c r="L127" s="278"/>
      <c r="M127" s="278"/>
      <c r="N127" s="93" t="str">
        <f t="shared" si="41"/>
        <v/>
      </c>
      <c r="O127" s="94" t="str">
        <f t="shared" si="42"/>
        <v/>
      </c>
      <c r="P127" s="95" t="str">
        <f t="shared" si="43"/>
        <v/>
      </c>
      <c r="Q127" s="315" t="str">
        <f t="shared" si="44"/>
        <v/>
      </c>
      <c r="R127" s="317"/>
      <c r="S127" s="330" t="str" cm="1">
        <f t="array" ref="S127">IF(G127=0,"",_xlfn.IFS(G127="No grazing value - 0",R127*0,G127="Low - 10%",R127*0.1,G127="Moderate - 20%",R127*0.2,G127="High - 30%",R127*0.3,G127="Introduced pastures/Intensive - 45%", R127*0.45, G127="STACK method",R127*1))</f>
        <v/>
      </c>
      <c r="T127" s="319" t="str">
        <f t="shared" si="45"/>
        <v/>
      </c>
      <c r="U127" s="97" t="str">
        <f t="shared" si="46"/>
        <v/>
      </c>
      <c r="V127" s="97" t="str">
        <f t="shared" si="47"/>
        <v/>
      </c>
      <c r="W127" s="389" t="str">
        <f t="shared" si="48"/>
        <v/>
      </c>
      <c r="X127" s="388" t="str">
        <f t="shared" ca="1" si="49"/>
        <v/>
      </c>
      <c r="Y127" s="283"/>
      <c r="Z127" s="284"/>
      <c r="AA127" s="92">
        <f>IF(ISBLANK(Y127), 'Enter Head to Work Out AE'!$D125, (Y127*Z127))</f>
        <v>0</v>
      </c>
      <c r="AB127" s="277" t="str">
        <f t="shared" si="50"/>
        <v/>
      </c>
      <c r="AC127" s="278"/>
      <c r="AD127" s="278"/>
      <c r="AE127" s="93" t="str">
        <f t="shared" si="51"/>
        <v/>
      </c>
      <c r="AF127" s="94" t="str">
        <f t="shared" si="52"/>
        <v/>
      </c>
      <c r="AG127" s="95" t="str">
        <f t="shared" si="53"/>
        <v/>
      </c>
      <c r="AH127" s="315" t="str">
        <f t="shared" si="54"/>
        <v/>
      </c>
      <c r="AI127" s="328" t="str">
        <f t="shared" si="55"/>
        <v/>
      </c>
      <c r="AJ127" s="319" t="str">
        <f t="shared" si="56"/>
        <v/>
      </c>
      <c r="AK127" s="97" t="str">
        <f t="shared" si="57"/>
        <v/>
      </c>
      <c r="AL127" s="97" t="str">
        <f t="shared" si="70"/>
        <v/>
      </c>
      <c r="AM127" s="394" t="str">
        <f t="shared" si="58"/>
        <v/>
      </c>
      <c r="AN127" s="388" t="str">
        <f t="shared" ca="1" si="59"/>
        <v/>
      </c>
      <c r="AO127" s="271"/>
      <c r="AP127" s="284"/>
      <c r="AQ127" s="92">
        <f>IF(ISBLANK(AO127), 'Enter Head to Work Out AE'!$D125, (AO127*AP127))</f>
        <v>0</v>
      </c>
      <c r="AR127" s="277" t="str">
        <f t="shared" si="60"/>
        <v/>
      </c>
      <c r="AS127" s="278"/>
      <c r="AT127" s="278"/>
      <c r="AU127" s="93" t="str">
        <f t="shared" si="61"/>
        <v/>
      </c>
      <c r="AV127" s="94" t="str">
        <f t="shared" si="62"/>
        <v/>
      </c>
      <c r="AW127" s="95" t="str">
        <f t="shared" si="63"/>
        <v/>
      </c>
      <c r="AX127" s="315" t="str">
        <f t="shared" si="64"/>
        <v/>
      </c>
      <c r="AY127" s="328" t="str">
        <f t="shared" si="71"/>
        <v/>
      </c>
      <c r="AZ127" s="319" t="str">
        <f t="shared" si="65"/>
        <v/>
      </c>
      <c r="BA127" s="97" t="str">
        <f t="shared" si="66"/>
        <v/>
      </c>
      <c r="BB127" s="97" t="str">
        <f t="shared" si="67"/>
        <v/>
      </c>
      <c r="BC127" s="394" t="str">
        <f t="shared" si="68"/>
        <v/>
      </c>
      <c r="BD127" s="388" t="str">
        <f t="shared" ca="1" si="69"/>
        <v/>
      </c>
      <c r="BE127" s="271"/>
      <c r="BF127" s="289"/>
      <c r="BG127" s="345"/>
      <c r="BH127" s="290"/>
    </row>
    <row r="128" spans="1:60" ht="22.5" customHeight="1">
      <c r="A128" s="120"/>
      <c r="B128" s="221" t="str">
        <f>IF(ISBLANK('Baseline Paddock Data'!B128),"",'Baseline Paddock Data'!B128)</f>
        <v/>
      </c>
      <c r="C128" s="83" t="str">
        <f>IF(ISBLANK('Baseline Paddock Data'!C128),"",'Baseline Paddock Data'!C128)</f>
        <v/>
      </c>
      <c r="D128" s="326">
        <f>IF(ISBLANK(C128),"",(IF(ISBLANK('Baseline Paddock Data'!D128),'Baseline Paddock Data'!F128,'Baseline Paddock Data'!D128/2.471)))</f>
        <v>0</v>
      </c>
      <c r="E128" s="326">
        <f>IF(ISBLANK(C128),"",(IF(ISBLANK('Baseline Paddock Data'!E128),'Baseline Paddock Data'!G128,'Baseline Paddock Data'!E128/2.471)))</f>
        <v>0</v>
      </c>
      <c r="F128" s="230" t="str">
        <f>IF(ISBLANK('Baseline Paddock Data'!H128),"",'Baseline Paddock Data'!H128)</f>
        <v/>
      </c>
      <c r="G128" s="270"/>
      <c r="H128" s="271"/>
      <c r="I128" s="272"/>
      <c r="J128" s="92">
        <f>IF(ISBLANK(H128), 'Enter Head to Work Out AE'!D126, (H128*I128))</f>
        <v>0</v>
      </c>
      <c r="K128" s="277" t="str">
        <f t="shared" si="40"/>
        <v/>
      </c>
      <c r="L128" s="278"/>
      <c r="M128" s="278"/>
      <c r="N128" s="93" t="str">
        <f t="shared" si="41"/>
        <v/>
      </c>
      <c r="O128" s="94" t="str">
        <f t="shared" si="42"/>
        <v/>
      </c>
      <c r="P128" s="95" t="str">
        <f t="shared" si="43"/>
        <v/>
      </c>
      <c r="Q128" s="315" t="str">
        <f t="shared" si="44"/>
        <v/>
      </c>
      <c r="R128" s="317"/>
      <c r="S128" s="330" t="str" cm="1">
        <f t="array" ref="S128">IF(G128=0,"",_xlfn.IFS(G128="No grazing value - 0",R128*0,G128="Low - 10%",R128*0.1,G128="Moderate - 20%",R128*0.2,G128="High - 30%",R128*0.3,G128="Introduced pastures/Intensive - 45%", R128*0.45, G128="STACK method",R128*1))</f>
        <v/>
      </c>
      <c r="T128" s="319" t="str">
        <f t="shared" si="45"/>
        <v/>
      </c>
      <c r="U128" s="97" t="str">
        <f t="shared" si="46"/>
        <v/>
      </c>
      <c r="V128" s="97" t="str">
        <f t="shared" si="47"/>
        <v/>
      </c>
      <c r="W128" s="389" t="str">
        <f t="shared" si="48"/>
        <v/>
      </c>
      <c r="X128" s="388" t="str">
        <f t="shared" ca="1" si="49"/>
        <v/>
      </c>
      <c r="Y128" s="283"/>
      <c r="Z128" s="284"/>
      <c r="AA128" s="92">
        <f>IF(ISBLANK(Y128), 'Enter Head to Work Out AE'!$D126, (Y128*Z128))</f>
        <v>0</v>
      </c>
      <c r="AB128" s="277" t="str">
        <f t="shared" si="50"/>
        <v/>
      </c>
      <c r="AC128" s="278"/>
      <c r="AD128" s="278"/>
      <c r="AE128" s="93" t="str">
        <f t="shared" si="51"/>
        <v/>
      </c>
      <c r="AF128" s="94" t="str">
        <f t="shared" si="52"/>
        <v/>
      </c>
      <c r="AG128" s="95" t="str">
        <f t="shared" si="53"/>
        <v/>
      </c>
      <c r="AH128" s="315" t="str">
        <f t="shared" si="54"/>
        <v/>
      </c>
      <c r="AI128" s="328" t="str">
        <f t="shared" si="55"/>
        <v/>
      </c>
      <c r="AJ128" s="319" t="str">
        <f t="shared" si="56"/>
        <v/>
      </c>
      <c r="AK128" s="97" t="str">
        <f t="shared" si="57"/>
        <v/>
      </c>
      <c r="AL128" s="97" t="str">
        <f t="shared" si="70"/>
        <v/>
      </c>
      <c r="AM128" s="394" t="str">
        <f t="shared" si="58"/>
        <v/>
      </c>
      <c r="AN128" s="388" t="str">
        <f t="shared" ca="1" si="59"/>
        <v/>
      </c>
      <c r="AO128" s="271"/>
      <c r="AP128" s="284"/>
      <c r="AQ128" s="92">
        <f>IF(ISBLANK(AO128), 'Enter Head to Work Out AE'!$D126, (AO128*AP128))</f>
        <v>0</v>
      </c>
      <c r="AR128" s="277" t="str">
        <f t="shared" si="60"/>
        <v/>
      </c>
      <c r="AS128" s="278"/>
      <c r="AT128" s="278"/>
      <c r="AU128" s="93" t="str">
        <f t="shared" si="61"/>
        <v/>
      </c>
      <c r="AV128" s="94" t="str">
        <f t="shared" si="62"/>
        <v/>
      </c>
      <c r="AW128" s="95" t="str">
        <f t="shared" si="63"/>
        <v/>
      </c>
      <c r="AX128" s="315" t="str">
        <f t="shared" si="64"/>
        <v/>
      </c>
      <c r="AY128" s="328" t="str">
        <f t="shared" si="71"/>
        <v/>
      </c>
      <c r="AZ128" s="319" t="str">
        <f t="shared" si="65"/>
        <v/>
      </c>
      <c r="BA128" s="97" t="str">
        <f t="shared" si="66"/>
        <v/>
      </c>
      <c r="BB128" s="97" t="str">
        <f t="shared" si="67"/>
        <v/>
      </c>
      <c r="BC128" s="394" t="str">
        <f t="shared" si="68"/>
        <v/>
      </c>
      <c r="BD128" s="388" t="str">
        <f t="shared" ca="1" si="69"/>
        <v/>
      </c>
      <c r="BE128" s="271"/>
      <c r="BF128" s="289"/>
      <c r="BG128" s="345"/>
      <c r="BH128" s="290"/>
    </row>
    <row r="129" spans="1:60" ht="22.5" customHeight="1">
      <c r="A129" s="120"/>
      <c r="B129" s="221" t="str">
        <f>IF(ISBLANK('Baseline Paddock Data'!B129),"",'Baseline Paddock Data'!B129)</f>
        <v/>
      </c>
      <c r="C129" s="83" t="str">
        <f>IF(ISBLANK('Baseline Paddock Data'!C129),"",'Baseline Paddock Data'!C129)</f>
        <v/>
      </c>
      <c r="D129" s="326">
        <f>IF(ISBLANK(C129),"",(IF(ISBLANK('Baseline Paddock Data'!D129),'Baseline Paddock Data'!F129,'Baseline Paddock Data'!D129/2.471)))</f>
        <v>0</v>
      </c>
      <c r="E129" s="326">
        <f>IF(ISBLANK(C129),"",(IF(ISBLANK('Baseline Paddock Data'!E129),'Baseline Paddock Data'!G129,'Baseline Paddock Data'!E129/2.471)))</f>
        <v>0</v>
      </c>
      <c r="F129" s="230" t="str">
        <f>IF(ISBLANK('Baseline Paddock Data'!H129),"",'Baseline Paddock Data'!H129)</f>
        <v/>
      </c>
      <c r="G129" s="270"/>
      <c r="H129" s="271"/>
      <c r="I129" s="272"/>
      <c r="J129" s="92">
        <f>IF(ISBLANK(H129), 'Enter Head to Work Out AE'!D127, (H129*I129))</f>
        <v>0</v>
      </c>
      <c r="K129" s="277" t="str">
        <f t="shared" si="40"/>
        <v/>
      </c>
      <c r="L129" s="278"/>
      <c r="M129" s="278"/>
      <c r="N129" s="93" t="str">
        <f t="shared" si="41"/>
        <v/>
      </c>
      <c r="O129" s="94" t="str">
        <f t="shared" si="42"/>
        <v/>
      </c>
      <c r="P129" s="95" t="str">
        <f t="shared" si="43"/>
        <v/>
      </c>
      <c r="Q129" s="315" t="str">
        <f t="shared" si="44"/>
        <v/>
      </c>
      <c r="R129" s="317"/>
      <c r="S129" s="330" t="str" cm="1">
        <f t="array" ref="S129">IF(G129=0,"",_xlfn.IFS(G129="No grazing value - 0",R129*0,G129="Low - 10%",R129*0.1,G129="Moderate - 20%",R129*0.2,G129="High - 30%",R129*0.3,G129="Introduced pastures/Intensive - 45%", R129*0.45, G129="STACK method",R129*1))</f>
        <v/>
      </c>
      <c r="T129" s="319" t="str">
        <f t="shared" si="45"/>
        <v/>
      </c>
      <c r="U129" s="97" t="str">
        <f t="shared" si="46"/>
        <v/>
      </c>
      <c r="V129" s="97" t="str">
        <f t="shared" si="47"/>
        <v/>
      </c>
      <c r="W129" s="389" t="str">
        <f t="shared" si="48"/>
        <v/>
      </c>
      <c r="X129" s="388" t="str">
        <f t="shared" ca="1" si="49"/>
        <v/>
      </c>
      <c r="Y129" s="283"/>
      <c r="Z129" s="284"/>
      <c r="AA129" s="92">
        <f>IF(ISBLANK(Y129), 'Enter Head to Work Out AE'!$D127, (Y129*Z129))</f>
        <v>0</v>
      </c>
      <c r="AB129" s="277" t="str">
        <f t="shared" si="50"/>
        <v/>
      </c>
      <c r="AC129" s="278"/>
      <c r="AD129" s="278"/>
      <c r="AE129" s="93" t="str">
        <f t="shared" si="51"/>
        <v/>
      </c>
      <c r="AF129" s="94" t="str">
        <f t="shared" si="52"/>
        <v/>
      </c>
      <c r="AG129" s="95" t="str">
        <f t="shared" si="53"/>
        <v/>
      </c>
      <c r="AH129" s="315" t="str">
        <f t="shared" si="54"/>
        <v/>
      </c>
      <c r="AI129" s="328" t="str">
        <f t="shared" si="55"/>
        <v/>
      </c>
      <c r="AJ129" s="319" t="str">
        <f t="shared" si="56"/>
        <v/>
      </c>
      <c r="AK129" s="97" t="str">
        <f t="shared" si="57"/>
        <v/>
      </c>
      <c r="AL129" s="97" t="str">
        <f t="shared" si="70"/>
        <v/>
      </c>
      <c r="AM129" s="394" t="str">
        <f t="shared" si="58"/>
        <v/>
      </c>
      <c r="AN129" s="388" t="str">
        <f t="shared" ca="1" si="59"/>
        <v/>
      </c>
      <c r="AO129" s="271"/>
      <c r="AP129" s="284"/>
      <c r="AQ129" s="92">
        <f>IF(ISBLANK(AO129), 'Enter Head to Work Out AE'!$D127, (AO129*AP129))</f>
        <v>0</v>
      </c>
      <c r="AR129" s="277" t="str">
        <f t="shared" si="60"/>
        <v/>
      </c>
      <c r="AS129" s="278"/>
      <c r="AT129" s="278"/>
      <c r="AU129" s="93" t="str">
        <f t="shared" si="61"/>
        <v/>
      </c>
      <c r="AV129" s="94" t="str">
        <f t="shared" si="62"/>
        <v/>
      </c>
      <c r="AW129" s="95" t="str">
        <f t="shared" si="63"/>
        <v/>
      </c>
      <c r="AX129" s="315" t="str">
        <f t="shared" si="64"/>
        <v/>
      </c>
      <c r="AY129" s="328" t="str">
        <f t="shared" si="71"/>
        <v/>
      </c>
      <c r="AZ129" s="319" t="str">
        <f t="shared" si="65"/>
        <v/>
      </c>
      <c r="BA129" s="97" t="str">
        <f t="shared" si="66"/>
        <v/>
      </c>
      <c r="BB129" s="97" t="str">
        <f t="shared" si="67"/>
        <v/>
      </c>
      <c r="BC129" s="394" t="str">
        <f t="shared" si="68"/>
        <v/>
      </c>
      <c r="BD129" s="388" t="str">
        <f t="shared" ca="1" si="69"/>
        <v/>
      </c>
      <c r="BE129" s="271"/>
      <c r="BF129" s="289"/>
      <c r="BG129" s="345"/>
      <c r="BH129" s="290"/>
    </row>
    <row r="130" spans="1:60" ht="22.5" customHeight="1">
      <c r="A130" s="120"/>
      <c r="B130" s="221" t="str">
        <f>IF(ISBLANK('Baseline Paddock Data'!B130),"",'Baseline Paddock Data'!B130)</f>
        <v/>
      </c>
      <c r="C130" s="83" t="str">
        <f>IF(ISBLANK('Baseline Paddock Data'!C130),"",'Baseline Paddock Data'!C130)</f>
        <v/>
      </c>
      <c r="D130" s="326">
        <f>IF(ISBLANK(C130),"",(IF(ISBLANK('Baseline Paddock Data'!D130),'Baseline Paddock Data'!F130,'Baseline Paddock Data'!D130/2.471)))</f>
        <v>0</v>
      </c>
      <c r="E130" s="326">
        <f>IF(ISBLANK(C130),"",(IF(ISBLANK('Baseline Paddock Data'!E130),'Baseline Paddock Data'!G130,'Baseline Paddock Data'!E130/2.471)))</f>
        <v>0</v>
      </c>
      <c r="F130" s="230" t="str">
        <f>IF(ISBLANK('Baseline Paddock Data'!H130),"",'Baseline Paddock Data'!H130)</f>
        <v/>
      </c>
      <c r="G130" s="270"/>
      <c r="H130" s="271"/>
      <c r="I130" s="272"/>
      <c r="J130" s="92">
        <f>IF(ISBLANK(H130), 'Enter Head to Work Out AE'!D128, (H130*I130))</f>
        <v>0</v>
      </c>
      <c r="K130" s="277" t="str">
        <f t="shared" si="40"/>
        <v/>
      </c>
      <c r="L130" s="278"/>
      <c r="M130" s="278"/>
      <c r="N130" s="93" t="str">
        <f t="shared" si="41"/>
        <v/>
      </c>
      <c r="O130" s="94" t="str">
        <f t="shared" si="42"/>
        <v/>
      </c>
      <c r="P130" s="95" t="str">
        <f t="shared" si="43"/>
        <v/>
      </c>
      <c r="Q130" s="315" t="str">
        <f t="shared" si="44"/>
        <v/>
      </c>
      <c r="R130" s="317"/>
      <c r="S130" s="330" t="str" cm="1">
        <f t="array" ref="S130">IF(G130=0,"",_xlfn.IFS(G130="No grazing value - 0",R130*0,G130="Low - 10%",R130*0.1,G130="Moderate - 20%",R130*0.2,G130="High - 30%",R130*0.3,G130="Introduced pastures/Intensive - 45%", R130*0.45, G130="STACK method",R130*1))</f>
        <v/>
      </c>
      <c r="T130" s="319" t="str">
        <f t="shared" si="45"/>
        <v/>
      </c>
      <c r="U130" s="97" t="str">
        <f t="shared" si="46"/>
        <v/>
      </c>
      <c r="V130" s="97" t="str">
        <f t="shared" si="47"/>
        <v/>
      </c>
      <c r="W130" s="389" t="str">
        <f t="shared" si="48"/>
        <v/>
      </c>
      <c r="X130" s="388" t="str">
        <f t="shared" ca="1" si="49"/>
        <v/>
      </c>
      <c r="Y130" s="283"/>
      <c r="Z130" s="284"/>
      <c r="AA130" s="92">
        <f>IF(ISBLANK(Y130), 'Enter Head to Work Out AE'!$D128, (Y130*Z130))</f>
        <v>0</v>
      </c>
      <c r="AB130" s="277" t="str">
        <f t="shared" si="50"/>
        <v/>
      </c>
      <c r="AC130" s="278"/>
      <c r="AD130" s="278"/>
      <c r="AE130" s="93" t="str">
        <f t="shared" si="51"/>
        <v/>
      </c>
      <c r="AF130" s="94" t="str">
        <f t="shared" si="52"/>
        <v/>
      </c>
      <c r="AG130" s="95" t="str">
        <f t="shared" si="53"/>
        <v/>
      </c>
      <c r="AH130" s="315" t="str">
        <f t="shared" si="54"/>
        <v/>
      </c>
      <c r="AI130" s="328" t="str">
        <f t="shared" si="55"/>
        <v/>
      </c>
      <c r="AJ130" s="319" t="str">
        <f t="shared" si="56"/>
        <v/>
      </c>
      <c r="AK130" s="97" t="str">
        <f t="shared" si="57"/>
        <v/>
      </c>
      <c r="AL130" s="97" t="str">
        <f t="shared" si="70"/>
        <v/>
      </c>
      <c r="AM130" s="394" t="str">
        <f t="shared" si="58"/>
        <v/>
      </c>
      <c r="AN130" s="388" t="str">
        <f t="shared" ca="1" si="59"/>
        <v/>
      </c>
      <c r="AO130" s="271"/>
      <c r="AP130" s="284"/>
      <c r="AQ130" s="92">
        <f>IF(ISBLANK(AO130), 'Enter Head to Work Out AE'!$D128, (AO130*AP130))</f>
        <v>0</v>
      </c>
      <c r="AR130" s="277" t="str">
        <f t="shared" si="60"/>
        <v/>
      </c>
      <c r="AS130" s="278"/>
      <c r="AT130" s="278"/>
      <c r="AU130" s="93" t="str">
        <f t="shared" si="61"/>
        <v/>
      </c>
      <c r="AV130" s="94" t="str">
        <f t="shared" si="62"/>
        <v/>
      </c>
      <c r="AW130" s="95" t="str">
        <f t="shared" si="63"/>
        <v/>
      </c>
      <c r="AX130" s="315" t="str">
        <f t="shared" si="64"/>
        <v/>
      </c>
      <c r="AY130" s="328" t="str">
        <f t="shared" si="71"/>
        <v/>
      </c>
      <c r="AZ130" s="319" t="str">
        <f t="shared" si="65"/>
        <v/>
      </c>
      <c r="BA130" s="97" t="str">
        <f t="shared" si="66"/>
        <v/>
      </c>
      <c r="BB130" s="97" t="str">
        <f t="shared" si="67"/>
        <v/>
      </c>
      <c r="BC130" s="394" t="str">
        <f t="shared" si="68"/>
        <v/>
      </c>
      <c r="BD130" s="388" t="str">
        <f t="shared" ca="1" si="69"/>
        <v/>
      </c>
      <c r="BE130" s="271"/>
      <c r="BF130" s="289"/>
      <c r="BG130" s="345"/>
      <c r="BH130" s="290"/>
    </row>
    <row r="131" spans="1:60" ht="22.5" customHeight="1">
      <c r="A131" s="120"/>
      <c r="B131" s="221" t="str">
        <f>IF(ISBLANK('Baseline Paddock Data'!B131),"",'Baseline Paddock Data'!B131)</f>
        <v/>
      </c>
      <c r="C131" s="83" t="str">
        <f>IF(ISBLANK('Baseline Paddock Data'!C131),"",'Baseline Paddock Data'!C131)</f>
        <v/>
      </c>
      <c r="D131" s="326">
        <f>IF(ISBLANK(C131),"",(IF(ISBLANK('Baseline Paddock Data'!D131),'Baseline Paddock Data'!F131,'Baseline Paddock Data'!D131/2.471)))</f>
        <v>0</v>
      </c>
      <c r="E131" s="326">
        <f>IF(ISBLANK(C131),"",(IF(ISBLANK('Baseline Paddock Data'!E131),'Baseline Paddock Data'!G131,'Baseline Paddock Data'!E131/2.471)))</f>
        <v>0</v>
      </c>
      <c r="F131" s="230" t="str">
        <f>IF(ISBLANK('Baseline Paddock Data'!H131),"",'Baseline Paddock Data'!H131)</f>
        <v/>
      </c>
      <c r="G131" s="270"/>
      <c r="H131" s="271"/>
      <c r="I131" s="272"/>
      <c r="J131" s="92">
        <f>IF(ISBLANK(H131), 'Enter Head to Work Out AE'!D129, (H131*I131))</f>
        <v>0</v>
      </c>
      <c r="K131" s="277" t="str">
        <f t="shared" si="40"/>
        <v/>
      </c>
      <c r="L131" s="278"/>
      <c r="M131" s="278"/>
      <c r="N131" s="93" t="str">
        <f t="shared" si="41"/>
        <v/>
      </c>
      <c r="O131" s="94" t="str">
        <f t="shared" si="42"/>
        <v/>
      </c>
      <c r="P131" s="95" t="str">
        <f t="shared" si="43"/>
        <v/>
      </c>
      <c r="Q131" s="315" t="str">
        <f t="shared" si="44"/>
        <v/>
      </c>
      <c r="R131" s="317"/>
      <c r="S131" s="330" t="str" cm="1">
        <f t="array" ref="S131">IF(G131=0,"",_xlfn.IFS(G131="No grazing value - 0",R131*0,G131="Low - 10%",R131*0.1,G131="Moderate - 20%",R131*0.2,G131="High - 30%",R131*0.3,G131="Introduced pastures/Intensive - 45%", R131*0.45, G131="STACK method",R131*1))</f>
        <v/>
      </c>
      <c r="T131" s="319" t="str">
        <f t="shared" si="45"/>
        <v/>
      </c>
      <c r="U131" s="97" t="str">
        <f t="shared" si="46"/>
        <v/>
      </c>
      <c r="V131" s="97" t="str">
        <f t="shared" si="47"/>
        <v/>
      </c>
      <c r="W131" s="389" t="str">
        <f t="shared" si="48"/>
        <v/>
      </c>
      <c r="X131" s="388" t="str">
        <f t="shared" ca="1" si="49"/>
        <v/>
      </c>
      <c r="Y131" s="283"/>
      <c r="Z131" s="284"/>
      <c r="AA131" s="92">
        <f>IF(ISBLANK(Y131), 'Enter Head to Work Out AE'!$D129, (Y131*Z131))</f>
        <v>0</v>
      </c>
      <c r="AB131" s="277" t="str">
        <f t="shared" si="50"/>
        <v/>
      </c>
      <c r="AC131" s="278"/>
      <c r="AD131" s="278"/>
      <c r="AE131" s="93" t="str">
        <f t="shared" si="51"/>
        <v/>
      </c>
      <c r="AF131" s="94" t="str">
        <f t="shared" si="52"/>
        <v/>
      </c>
      <c r="AG131" s="95" t="str">
        <f t="shared" si="53"/>
        <v/>
      </c>
      <c r="AH131" s="315" t="str">
        <f t="shared" si="54"/>
        <v/>
      </c>
      <c r="AI131" s="328" t="str">
        <f t="shared" si="55"/>
        <v/>
      </c>
      <c r="AJ131" s="319" t="str">
        <f t="shared" si="56"/>
        <v/>
      </c>
      <c r="AK131" s="97" t="str">
        <f t="shared" si="57"/>
        <v/>
      </c>
      <c r="AL131" s="97" t="str">
        <f t="shared" si="70"/>
        <v/>
      </c>
      <c r="AM131" s="394" t="str">
        <f t="shared" si="58"/>
        <v/>
      </c>
      <c r="AN131" s="388" t="str">
        <f t="shared" ca="1" si="59"/>
        <v/>
      </c>
      <c r="AO131" s="271"/>
      <c r="AP131" s="284"/>
      <c r="AQ131" s="92">
        <f>IF(ISBLANK(AO131), 'Enter Head to Work Out AE'!$D129, (AO131*AP131))</f>
        <v>0</v>
      </c>
      <c r="AR131" s="277" t="str">
        <f t="shared" si="60"/>
        <v/>
      </c>
      <c r="AS131" s="278"/>
      <c r="AT131" s="278"/>
      <c r="AU131" s="93" t="str">
        <f t="shared" si="61"/>
        <v/>
      </c>
      <c r="AV131" s="94" t="str">
        <f t="shared" si="62"/>
        <v/>
      </c>
      <c r="AW131" s="95" t="str">
        <f t="shared" si="63"/>
        <v/>
      </c>
      <c r="AX131" s="315" t="str">
        <f t="shared" si="64"/>
        <v/>
      </c>
      <c r="AY131" s="328" t="str">
        <f t="shared" si="71"/>
        <v/>
      </c>
      <c r="AZ131" s="319" t="str">
        <f t="shared" si="65"/>
        <v/>
      </c>
      <c r="BA131" s="97" t="str">
        <f t="shared" si="66"/>
        <v/>
      </c>
      <c r="BB131" s="97" t="str">
        <f t="shared" si="67"/>
        <v/>
      </c>
      <c r="BC131" s="394" t="str">
        <f t="shared" si="68"/>
        <v/>
      </c>
      <c r="BD131" s="388" t="str">
        <f t="shared" ca="1" si="69"/>
        <v/>
      </c>
      <c r="BE131" s="271"/>
      <c r="BF131" s="289"/>
      <c r="BG131" s="345"/>
      <c r="BH131" s="290"/>
    </row>
    <row r="132" spans="1:60" ht="22.5" customHeight="1">
      <c r="A132" s="120"/>
      <c r="B132" s="221" t="str">
        <f>IF(ISBLANK('Baseline Paddock Data'!B132),"",'Baseline Paddock Data'!B132)</f>
        <v/>
      </c>
      <c r="C132" s="83" t="str">
        <f>IF(ISBLANK('Baseline Paddock Data'!C132),"",'Baseline Paddock Data'!C132)</f>
        <v/>
      </c>
      <c r="D132" s="326">
        <f>IF(ISBLANK(C132),"",(IF(ISBLANK('Baseline Paddock Data'!D132),'Baseline Paddock Data'!F132,'Baseline Paddock Data'!D132/2.471)))</f>
        <v>0</v>
      </c>
      <c r="E132" s="326">
        <f>IF(ISBLANK(C132),"",(IF(ISBLANK('Baseline Paddock Data'!E132),'Baseline Paddock Data'!G132,'Baseline Paddock Data'!E132/2.471)))</f>
        <v>0</v>
      </c>
      <c r="F132" s="230" t="str">
        <f>IF(ISBLANK('Baseline Paddock Data'!H132),"",'Baseline Paddock Data'!H132)</f>
        <v/>
      </c>
      <c r="G132" s="270"/>
      <c r="H132" s="271"/>
      <c r="I132" s="272"/>
      <c r="J132" s="92">
        <f>IF(ISBLANK(H132), 'Enter Head to Work Out AE'!D130, (H132*I132))</f>
        <v>0</v>
      </c>
      <c r="K132" s="277" t="str">
        <f t="shared" si="40"/>
        <v/>
      </c>
      <c r="L132" s="278"/>
      <c r="M132" s="278"/>
      <c r="N132" s="93" t="str">
        <f t="shared" si="41"/>
        <v/>
      </c>
      <c r="O132" s="94" t="str">
        <f t="shared" si="42"/>
        <v/>
      </c>
      <c r="P132" s="95" t="str">
        <f t="shared" si="43"/>
        <v/>
      </c>
      <c r="Q132" s="315" t="str">
        <f t="shared" si="44"/>
        <v/>
      </c>
      <c r="R132" s="317"/>
      <c r="S132" s="330" t="str" cm="1">
        <f t="array" ref="S132">IF(G132=0,"",_xlfn.IFS(G132="No grazing value - 0",R132*0,G132="Low - 10%",R132*0.1,G132="Moderate - 20%",R132*0.2,G132="High - 30%",R132*0.3,G132="Introduced pastures/Intensive - 45%", R132*0.45, G132="STACK method",R132*1))</f>
        <v/>
      </c>
      <c r="T132" s="319" t="str">
        <f t="shared" si="45"/>
        <v/>
      </c>
      <c r="U132" s="97" t="str">
        <f t="shared" si="46"/>
        <v/>
      </c>
      <c r="V132" s="97" t="str">
        <f t="shared" si="47"/>
        <v/>
      </c>
      <c r="W132" s="389" t="str">
        <f t="shared" si="48"/>
        <v/>
      </c>
      <c r="X132" s="388" t="str">
        <f t="shared" ca="1" si="49"/>
        <v/>
      </c>
      <c r="Y132" s="283"/>
      <c r="Z132" s="284"/>
      <c r="AA132" s="92">
        <f>IF(ISBLANK(Y132), 'Enter Head to Work Out AE'!$D130, (Y132*Z132))</f>
        <v>0</v>
      </c>
      <c r="AB132" s="277" t="str">
        <f t="shared" si="50"/>
        <v/>
      </c>
      <c r="AC132" s="278"/>
      <c r="AD132" s="278"/>
      <c r="AE132" s="93" t="str">
        <f t="shared" si="51"/>
        <v/>
      </c>
      <c r="AF132" s="94" t="str">
        <f t="shared" si="52"/>
        <v/>
      </c>
      <c r="AG132" s="95" t="str">
        <f t="shared" si="53"/>
        <v/>
      </c>
      <c r="AH132" s="315" t="str">
        <f t="shared" si="54"/>
        <v/>
      </c>
      <c r="AI132" s="328" t="str">
        <f t="shared" si="55"/>
        <v/>
      </c>
      <c r="AJ132" s="319" t="str">
        <f t="shared" si="56"/>
        <v/>
      </c>
      <c r="AK132" s="97" t="str">
        <f t="shared" si="57"/>
        <v/>
      </c>
      <c r="AL132" s="97" t="str">
        <f t="shared" si="70"/>
        <v/>
      </c>
      <c r="AM132" s="394" t="str">
        <f t="shared" si="58"/>
        <v/>
      </c>
      <c r="AN132" s="388" t="str">
        <f t="shared" ca="1" si="59"/>
        <v/>
      </c>
      <c r="AO132" s="271"/>
      <c r="AP132" s="284"/>
      <c r="AQ132" s="92">
        <f>IF(ISBLANK(AO132), 'Enter Head to Work Out AE'!$D130, (AO132*AP132))</f>
        <v>0</v>
      </c>
      <c r="AR132" s="277" t="str">
        <f t="shared" si="60"/>
        <v/>
      </c>
      <c r="AS132" s="278"/>
      <c r="AT132" s="278"/>
      <c r="AU132" s="93" t="str">
        <f t="shared" si="61"/>
        <v/>
      </c>
      <c r="AV132" s="94" t="str">
        <f t="shared" si="62"/>
        <v/>
      </c>
      <c r="AW132" s="95" t="str">
        <f t="shared" si="63"/>
        <v/>
      </c>
      <c r="AX132" s="315" t="str">
        <f t="shared" si="64"/>
        <v/>
      </c>
      <c r="AY132" s="328" t="str">
        <f t="shared" si="71"/>
        <v/>
      </c>
      <c r="AZ132" s="319" t="str">
        <f t="shared" si="65"/>
        <v/>
      </c>
      <c r="BA132" s="97" t="str">
        <f t="shared" si="66"/>
        <v/>
      </c>
      <c r="BB132" s="97" t="str">
        <f t="shared" si="67"/>
        <v/>
      </c>
      <c r="BC132" s="394" t="str">
        <f t="shared" si="68"/>
        <v/>
      </c>
      <c r="BD132" s="388" t="str">
        <f t="shared" ca="1" si="69"/>
        <v/>
      </c>
      <c r="BE132" s="271"/>
      <c r="BF132" s="289"/>
      <c r="BG132" s="345"/>
      <c r="BH132" s="290"/>
    </row>
    <row r="133" spans="1:60" ht="22.5" customHeight="1">
      <c r="A133" s="120"/>
      <c r="B133" s="221" t="str">
        <f>IF(ISBLANK('Baseline Paddock Data'!B133),"",'Baseline Paddock Data'!B133)</f>
        <v/>
      </c>
      <c r="C133" s="83" t="str">
        <f>IF(ISBLANK('Baseline Paddock Data'!C133),"",'Baseline Paddock Data'!C133)</f>
        <v/>
      </c>
      <c r="D133" s="326">
        <f>IF(ISBLANK(C133),"",(IF(ISBLANK('Baseline Paddock Data'!D133),'Baseline Paddock Data'!F133,'Baseline Paddock Data'!D133/2.471)))</f>
        <v>0</v>
      </c>
      <c r="E133" s="326">
        <f>IF(ISBLANK(C133),"",(IF(ISBLANK('Baseline Paddock Data'!E133),'Baseline Paddock Data'!G133,'Baseline Paddock Data'!E133/2.471)))</f>
        <v>0</v>
      </c>
      <c r="F133" s="230" t="str">
        <f>IF(ISBLANK('Baseline Paddock Data'!H133),"",'Baseline Paddock Data'!H133)</f>
        <v/>
      </c>
      <c r="G133" s="270"/>
      <c r="H133" s="271"/>
      <c r="I133" s="272"/>
      <c r="J133" s="92">
        <f>IF(ISBLANK(H133), 'Enter Head to Work Out AE'!D131, (H133*I133))</f>
        <v>0</v>
      </c>
      <c r="K133" s="277" t="str">
        <f t="shared" si="40"/>
        <v/>
      </c>
      <c r="L133" s="278"/>
      <c r="M133" s="278"/>
      <c r="N133" s="93" t="str">
        <f t="shared" si="41"/>
        <v/>
      </c>
      <c r="O133" s="94" t="str">
        <f t="shared" si="42"/>
        <v/>
      </c>
      <c r="P133" s="95" t="str">
        <f t="shared" si="43"/>
        <v/>
      </c>
      <c r="Q133" s="315" t="str">
        <f t="shared" si="44"/>
        <v/>
      </c>
      <c r="R133" s="317"/>
      <c r="S133" s="330" t="str" cm="1">
        <f t="array" ref="S133">IF(G133=0,"",_xlfn.IFS(G133="No grazing value - 0",R133*0,G133="Low - 10%",R133*0.1,G133="Moderate - 20%",R133*0.2,G133="High - 30%",R133*0.3,G133="Introduced pastures/Intensive - 45%", R133*0.45, G133="STACK method",R133*1))</f>
        <v/>
      </c>
      <c r="T133" s="319" t="str">
        <f t="shared" si="45"/>
        <v/>
      </c>
      <c r="U133" s="97" t="str">
        <f t="shared" si="46"/>
        <v/>
      </c>
      <c r="V133" s="97" t="str">
        <f t="shared" si="47"/>
        <v/>
      </c>
      <c r="W133" s="389" t="str">
        <f t="shared" si="48"/>
        <v/>
      </c>
      <c r="X133" s="388" t="str">
        <f t="shared" ca="1" si="49"/>
        <v/>
      </c>
      <c r="Y133" s="283"/>
      <c r="Z133" s="284"/>
      <c r="AA133" s="92">
        <f>IF(ISBLANK(Y133), 'Enter Head to Work Out AE'!$D131, (Y133*Z133))</f>
        <v>0</v>
      </c>
      <c r="AB133" s="277" t="str">
        <f t="shared" si="50"/>
        <v/>
      </c>
      <c r="AC133" s="278"/>
      <c r="AD133" s="278"/>
      <c r="AE133" s="93" t="str">
        <f t="shared" si="51"/>
        <v/>
      </c>
      <c r="AF133" s="94" t="str">
        <f t="shared" si="52"/>
        <v/>
      </c>
      <c r="AG133" s="95" t="str">
        <f t="shared" si="53"/>
        <v/>
      </c>
      <c r="AH133" s="315" t="str">
        <f t="shared" si="54"/>
        <v/>
      </c>
      <c r="AI133" s="328" t="str">
        <f t="shared" si="55"/>
        <v/>
      </c>
      <c r="AJ133" s="319" t="str">
        <f t="shared" si="56"/>
        <v/>
      </c>
      <c r="AK133" s="97" t="str">
        <f t="shared" si="57"/>
        <v/>
      </c>
      <c r="AL133" s="97" t="str">
        <f t="shared" si="70"/>
        <v/>
      </c>
      <c r="AM133" s="394" t="str">
        <f t="shared" si="58"/>
        <v/>
      </c>
      <c r="AN133" s="388" t="str">
        <f t="shared" ca="1" si="59"/>
        <v/>
      </c>
      <c r="AO133" s="271"/>
      <c r="AP133" s="284"/>
      <c r="AQ133" s="92">
        <f>IF(ISBLANK(AO133), 'Enter Head to Work Out AE'!$D131, (AO133*AP133))</f>
        <v>0</v>
      </c>
      <c r="AR133" s="277" t="str">
        <f t="shared" si="60"/>
        <v/>
      </c>
      <c r="AS133" s="278"/>
      <c r="AT133" s="278"/>
      <c r="AU133" s="93" t="str">
        <f t="shared" si="61"/>
        <v/>
      </c>
      <c r="AV133" s="94" t="str">
        <f t="shared" si="62"/>
        <v/>
      </c>
      <c r="AW133" s="95" t="str">
        <f t="shared" si="63"/>
        <v/>
      </c>
      <c r="AX133" s="315" t="str">
        <f t="shared" si="64"/>
        <v/>
      </c>
      <c r="AY133" s="328" t="str">
        <f t="shared" si="71"/>
        <v/>
      </c>
      <c r="AZ133" s="319" t="str">
        <f t="shared" si="65"/>
        <v/>
      </c>
      <c r="BA133" s="97" t="str">
        <f t="shared" si="66"/>
        <v/>
      </c>
      <c r="BB133" s="97" t="str">
        <f t="shared" si="67"/>
        <v/>
      </c>
      <c r="BC133" s="394" t="str">
        <f t="shared" si="68"/>
        <v/>
      </c>
      <c r="BD133" s="388" t="str">
        <f t="shared" ca="1" si="69"/>
        <v/>
      </c>
      <c r="BE133" s="271"/>
      <c r="BF133" s="289"/>
      <c r="BG133" s="345"/>
      <c r="BH133" s="290"/>
    </row>
    <row r="134" spans="1:60" ht="22.5" customHeight="1">
      <c r="A134" s="120"/>
      <c r="B134" s="221" t="str">
        <f>IF(ISBLANK('Baseline Paddock Data'!B134),"",'Baseline Paddock Data'!B134)</f>
        <v/>
      </c>
      <c r="C134" s="83" t="str">
        <f>IF(ISBLANK('Baseline Paddock Data'!C134),"",'Baseline Paddock Data'!C134)</f>
        <v/>
      </c>
      <c r="D134" s="326">
        <f>IF(ISBLANK(C134),"",(IF(ISBLANK('Baseline Paddock Data'!D134),'Baseline Paddock Data'!F134,'Baseline Paddock Data'!D134/2.471)))</f>
        <v>0</v>
      </c>
      <c r="E134" s="326">
        <f>IF(ISBLANK(C134),"",(IF(ISBLANK('Baseline Paddock Data'!E134),'Baseline Paddock Data'!G134,'Baseline Paddock Data'!E134/2.471)))</f>
        <v>0</v>
      </c>
      <c r="F134" s="230" t="str">
        <f>IF(ISBLANK('Baseline Paddock Data'!H134),"",'Baseline Paddock Data'!H134)</f>
        <v/>
      </c>
      <c r="G134" s="270"/>
      <c r="H134" s="271"/>
      <c r="I134" s="272"/>
      <c r="J134" s="92">
        <f>IF(ISBLANK(H134), 'Enter Head to Work Out AE'!D132, (H134*I134))</f>
        <v>0</v>
      </c>
      <c r="K134" s="277" t="str">
        <f t="shared" si="40"/>
        <v/>
      </c>
      <c r="L134" s="278"/>
      <c r="M134" s="278"/>
      <c r="N134" s="93" t="str">
        <f t="shared" si="41"/>
        <v/>
      </c>
      <c r="O134" s="94" t="str">
        <f t="shared" si="42"/>
        <v/>
      </c>
      <c r="P134" s="95" t="str">
        <f t="shared" si="43"/>
        <v/>
      </c>
      <c r="Q134" s="315" t="str">
        <f t="shared" si="44"/>
        <v/>
      </c>
      <c r="R134" s="317"/>
      <c r="S134" s="330" t="str" cm="1">
        <f t="array" ref="S134">IF(G134=0,"",_xlfn.IFS(G134="No grazing value - 0",R134*0,G134="Low - 10%",R134*0.1,G134="Moderate - 20%",R134*0.2,G134="High - 30%",R134*0.3,G134="Introduced pastures/Intensive - 45%", R134*0.45, G134="STACK method",R134*1))</f>
        <v/>
      </c>
      <c r="T134" s="319" t="str">
        <f t="shared" si="45"/>
        <v/>
      </c>
      <c r="U134" s="97" t="str">
        <f t="shared" si="46"/>
        <v/>
      </c>
      <c r="V134" s="97" t="str">
        <f t="shared" si="47"/>
        <v/>
      </c>
      <c r="W134" s="389" t="str">
        <f t="shared" si="48"/>
        <v/>
      </c>
      <c r="X134" s="388" t="str">
        <f t="shared" ca="1" si="49"/>
        <v/>
      </c>
      <c r="Y134" s="283"/>
      <c r="Z134" s="284"/>
      <c r="AA134" s="92">
        <f>IF(ISBLANK(Y134), 'Enter Head to Work Out AE'!$D132, (Y134*Z134))</f>
        <v>0</v>
      </c>
      <c r="AB134" s="277" t="str">
        <f t="shared" si="50"/>
        <v/>
      </c>
      <c r="AC134" s="278"/>
      <c r="AD134" s="278"/>
      <c r="AE134" s="93" t="str">
        <f t="shared" si="51"/>
        <v/>
      </c>
      <c r="AF134" s="94" t="str">
        <f t="shared" si="52"/>
        <v/>
      </c>
      <c r="AG134" s="95" t="str">
        <f t="shared" si="53"/>
        <v/>
      </c>
      <c r="AH134" s="315" t="str">
        <f t="shared" si="54"/>
        <v/>
      </c>
      <c r="AI134" s="328" t="str">
        <f t="shared" si="55"/>
        <v/>
      </c>
      <c r="AJ134" s="319" t="str">
        <f t="shared" si="56"/>
        <v/>
      </c>
      <c r="AK134" s="97" t="str">
        <f t="shared" si="57"/>
        <v/>
      </c>
      <c r="AL134" s="97" t="str">
        <f t="shared" si="70"/>
        <v/>
      </c>
      <c r="AM134" s="394" t="str">
        <f t="shared" si="58"/>
        <v/>
      </c>
      <c r="AN134" s="388" t="str">
        <f t="shared" ca="1" si="59"/>
        <v/>
      </c>
      <c r="AO134" s="271"/>
      <c r="AP134" s="284"/>
      <c r="AQ134" s="92">
        <f>IF(ISBLANK(AO134), 'Enter Head to Work Out AE'!$D132, (AO134*AP134))</f>
        <v>0</v>
      </c>
      <c r="AR134" s="277" t="str">
        <f t="shared" si="60"/>
        <v/>
      </c>
      <c r="AS134" s="278"/>
      <c r="AT134" s="278"/>
      <c r="AU134" s="93" t="str">
        <f t="shared" si="61"/>
        <v/>
      </c>
      <c r="AV134" s="94" t="str">
        <f t="shared" si="62"/>
        <v/>
      </c>
      <c r="AW134" s="95" t="str">
        <f t="shared" si="63"/>
        <v/>
      </c>
      <c r="AX134" s="315" t="str">
        <f t="shared" si="64"/>
        <v/>
      </c>
      <c r="AY134" s="328" t="str">
        <f t="shared" si="71"/>
        <v/>
      </c>
      <c r="AZ134" s="319" t="str">
        <f t="shared" si="65"/>
        <v/>
      </c>
      <c r="BA134" s="97" t="str">
        <f t="shared" si="66"/>
        <v/>
      </c>
      <c r="BB134" s="97" t="str">
        <f t="shared" si="67"/>
        <v/>
      </c>
      <c r="BC134" s="394" t="str">
        <f t="shared" si="68"/>
        <v/>
      </c>
      <c r="BD134" s="388" t="str">
        <f t="shared" ca="1" si="69"/>
        <v/>
      </c>
      <c r="BE134" s="271"/>
      <c r="BF134" s="289"/>
      <c r="BG134" s="345"/>
      <c r="BH134" s="290"/>
    </row>
    <row r="135" spans="1:60" ht="22.5" customHeight="1">
      <c r="A135" s="120"/>
      <c r="B135" s="221" t="str">
        <f>IF(ISBLANK('Baseline Paddock Data'!B135),"",'Baseline Paddock Data'!B135)</f>
        <v/>
      </c>
      <c r="C135" s="83" t="str">
        <f>IF(ISBLANK('Baseline Paddock Data'!C135),"",'Baseline Paddock Data'!C135)</f>
        <v/>
      </c>
      <c r="D135" s="326">
        <f>IF(ISBLANK(C135),"",(IF(ISBLANK('Baseline Paddock Data'!D135),'Baseline Paddock Data'!F135,'Baseline Paddock Data'!D135/2.471)))</f>
        <v>0</v>
      </c>
      <c r="E135" s="326">
        <f>IF(ISBLANK(C135),"",(IF(ISBLANK('Baseline Paddock Data'!E135),'Baseline Paddock Data'!G135,'Baseline Paddock Data'!E135/2.471)))</f>
        <v>0</v>
      </c>
      <c r="F135" s="230" t="str">
        <f>IF(ISBLANK('Baseline Paddock Data'!H135),"",'Baseline Paddock Data'!H135)</f>
        <v/>
      </c>
      <c r="G135" s="270"/>
      <c r="H135" s="271"/>
      <c r="I135" s="272"/>
      <c r="J135" s="92">
        <f>IF(ISBLANK(H135), 'Enter Head to Work Out AE'!D133, (H135*I135))</f>
        <v>0</v>
      </c>
      <c r="K135" s="277" t="str">
        <f t="shared" si="40"/>
        <v/>
      </c>
      <c r="L135" s="278"/>
      <c r="M135" s="278"/>
      <c r="N135" s="93" t="str">
        <f t="shared" si="41"/>
        <v/>
      </c>
      <c r="O135" s="94" t="str">
        <f t="shared" si="42"/>
        <v/>
      </c>
      <c r="P135" s="95" t="str">
        <f t="shared" si="43"/>
        <v/>
      </c>
      <c r="Q135" s="315" t="str">
        <f t="shared" si="44"/>
        <v/>
      </c>
      <c r="R135" s="317"/>
      <c r="S135" s="330" t="str" cm="1">
        <f t="array" ref="S135">IF(G135=0,"",_xlfn.IFS(G135="No grazing value - 0",R135*0,G135="Low - 10%",R135*0.1,G135="Moderate - 20%",R135*0.2,G135="High - 30%",R135*0.3,G135="Introduced pastures/Intensive - 45%", R135*0.45, G135="STACK method",R135*1))</f>
        <v/>
      </c>
      <c r="T135" s="319" t="str">
        <f t="shared" si="45"/>
        <v/>
      </c>
      <c r="U135" s="97" t="str">
        <f t="shared" si="46"/>
        <v/>
      </c>
      <c r="V135" s="97" t="str">
        <f t="shared" si="47"/>
        <v/>
      </c>
      <c r="W135" s="389" t="str">
        <f t="shared" si="48"/>
        <v/>
      </c>
      <c r="X135" s="388" t="str">
        <f t="shared" ca="1" si="49"/>
        <v/>
      </c>
      <c r="Y135" s="283"/>
      <c r="Z135" s="284"/>
      <c r="AA135" s="92">
        <f>IF(ISBLANK(Y135), 'Enter Head to Work Out AE'!$D133, (Y135*Z135))</f>
        <v>0</v>
      </c>
      <c r="AB135" s="277" t="str">
        <f t="shared" si="50"/>
        <v/>
      </c>
      <c r="AC135" s="278"/>
      <c r="AD135" s="278"/>
      <c r="AE135" s="93" t="str">
        <f t="shared" si="51"/>
        <v/>
      </c>
      <c r="AF135" s="94" t="str">
        <f t="shared" si="52"/>
        <v/>
      </c>
      <c r="AG135" s="95" t="str">
        <f t="shared" si="53"/>
        <v/>
      </c>
      <c r="AH135" s="315" t="str">
        <f t="shared" si="54"/>
        <v/>
      </c>
      <c r="AI135" s="328" t="str">
        <f t="shared" si="55"/>
        <v/>
      </c>
      <c r="AJ135" s="319" t="str">
        <f t="shared" si="56"/>
        <v/>
      </c>
      <c r="AK135" s="97" t="str">
        <f t="shared" si="57"/>
        <v/>
      </c>
      <c r="AL135" s="97" t="str">
        <f t="shared" si="70"/>
        <v/>
      </c>
      <c r="AM135" s="394" t="str">
        <f t="shared" si="58"/>
        <v/>
      </c>
      <c r="AN135" s="388" t="str">
        <f t="shared" ca="1" si="59"/>
        <v/>
      </c>
      <c r="AO135" s="271"/>
      <c r="AP135" s="284"/>
      <c r="AQ135" s="92">
        <f>IF(ISBLANK(AO135), 'Enter Head to Work Out AE'!$D133, (AO135*AP135))</f>
        <v>0</v>
      </c>
      <c r="AR135" s="277" t="str">
        <f t="shared" si="60"/>
        <v/>
      </c>
      <c r="AS135" s="278"/>
      <c r="AT135" s="278"/>
      <c r="AU135" s="93" t="str">
        <f t="shared" si="61"/>
        <v/>
      </c>
      <c r="AV135" s="94" t="str">
        <f t="shared" si="62"/>
        <v/>
      </c>
      <c r="AW135" s="95" t="str">
        <f t="shared" si="63"/>
        <v/>
      </c>
      <c r="AX135" s="315" t="str">
        <f t="shared" si="64"/>
        <v/>
      </c>
      <c r="AY135" s="328" t="str">
        <f t="shared" si="71"/>
        <v/>
      </c>
      <c r="AZ135" s="319" t="str">
        <f t="shared" si="65"/>
        <v/>
      </c>
      <c r="BA135" s="97" t="str">
        <f t="shared" si="66"/>
        <v/>
      </c>
      <c r="BB135" s="97" t="str">
        <f t="shared" si="67"/>
        <v/>
      </c>
      <c r="BC135" s="394" t="str">
        <f t="shared" si="68"/>
        <v/>
      </c>
      <c r="BD135" s="388" t="str">
        <f t="shared" ca="1" si="69"/>
        <v/>
      </c>
      <c r="BE135" s="271"/>
      <c r="BF135" s="289"/>
      <c r="BG135" s="345"/>
      <c r="BH135" s="290"/>
    </row>
    <row r="136" spans="1:60" ht="22.5" customHeight="1">
      <c r="A136" s="120"/>
      <c r="B136" s="221" t="str">
        <f>IF(ISBLANK('Baseline Paddock Data'!B136),"",'Baseline Paddock Data'!B136)</f>
        <v/>
      </c>
      <c r="C136" s="83" t="str">
        <f>IF(ISBLANK('Baseline Paddock Data'!C136),"",'Baseline Paddock Data'!C136)</f>
        <v/>
      </c>
      <c r="D136" s="326">
        <f>IF(ISBLANK(C136),"",(IF(ISBLANK('Baseline Paddock Data'!D136),'Baseline Paddock Data'!F136,'Baseline Paddock Data'!D136/2.471)))</f>
        <v>0</v>
      </c>
      <c r="E136" s="326">
        <f>IF(ISBLANK(C136),"",(IF(ISBLANK('Baseline Paddock Data'!E136),'Baseline Paddock Data'!G136,'Baseline Paddock Data'!E136/2.471)))</f>
        <v>0</v>
      </c>
      <c r="F136" s="230" t="str">
        <f>IF(ISBLANK('Baseline Paddock Data'!H136),"",'Baseline Paddock Data'!H136)</f>
        <v/>
      </c>
      <c r="G136" s="270"/>
      <c r="H136" s="271"/>
      <c r="I136" s="272"/>
      <c r="J136" s="92">
        <f>IF(ISBLANK(H136), 'Enter Head to Work Out AE'!D134, (H136*I136))</f>
        <v>0</v>
      </c>
      <c r="K136" s="277" t="str">
        <f t="shared" si="40"/>
        <v/>
      </c>
      <c r="L136" s="278"/>
      <c r="M136" s="278"/>
      <c r="N136" s="93" t="str">
        <f t="shared" si="41"/>
        <v/>
      </c>
      <c r="O136" s="94" t="str">
        <f t="shared" si="42"/>
        <v/>
      </c>
      <c r="P136" s="95" t="str">
        <f t="shared" si="43"/>
        <v/>
      </c>
      <c r="Q136" s="315" t="str">
        <f t="shared" si="44"/>
        <v/>
      </c>
      <c r="R136" s="317"/>
      <c r="S136" s="330" t="str" cm="1">
        <f t="array" ref="S136">IF(G136=0,"",_xlfn.IFS(G136="No grazing value - 0",R136*0,G136="Low - 10%",R136*0.1,G136="Moderate - 20%",R136*0.2,G136="High - 30%",R136*0.3,G136="Introduced pastures/Intensive - 45%", R136*0.45, G136="STACK method",R136*1))</f>
        <v/>
      </c>
      <c r="T136" s="319" t="str">
        <f t="shared" si="45"/>
        <v/>
      </c>
      <c r="U136" s="97" t="str">
        <f t="shared" si="46"/>
        <v/>
      </c>
      <c r="V136" s="97" t="str">
        <f t="shared" si="47"/>
        <v/>
      </c>
      <c r="W136" s="389" t="str">
        <f t="shared" si="48"/>
        <v/>
      </c>
      <c r="X136" s="388" t="str">
        <f t="shared" ca="1" si="49"/>
        <v/>
      </c>
      <c r="Y136" s="283"/>
      <c r="Z136" s="284"/>
      <c r="AA136" s="92">
        <f>IF(ISBLANK(Y136), 'Enter Head to Work Out AE'!$D134, (Y136*Z136))</f>
        <v>0</v>
      </c>
      <c r="AB136" s="277" t="str">
        <f t="shared" si="50"/>
        <v/>
      </c>
      <c r="AC136" s="278"/>
      <c r="AD136" s="278"/>
      <c r="AE136" s="93" t="str">
        <f t="shared" si="51"/>
        <v/>
      </c>
      <c r="AF136" s="94" t="str">
        <f t="shared" si="52"/>
        <v/>
      </c>
      <c r="AG136" s="95" t="str">
        <f t="shared" si="53"/>
        <v/>
      </c>
      <c r="AH136" s="315" t="str">
        <f t="shared" si="54"/>
        <v/>
      </c>
      <c r="AI136" s="328" t="str">
        <f t="shared" si="55"/>
        <v/>
      </c>
      <c r="AJ136" s="319" t="str">
        <f t="shared" si="56"/>
        <v/>
      </c>
      <c r="AK136" s="97" t="str">
        <f t="shared" si="57"/>
        <v/>
      </c>
      <c r="AL136" s="97" t="str">
        <f t="shared" si="70"/>
        <v/>
      </c>
      <c r="AM136" s="394" t="str">
        <f t="shared" si="58"/>
        <v/>
      </c>
      <c r="AN136" s="388" t="str">
        <f t="shared" ca="1" si="59"/>
        <v/>
      </c>
      <c r="AO136" s="271"/>
      <c r="AP136" s="284"/>
      <c r="AQ136" s="92">
        <f>IF(ISBLANK(AO136), 'Enter Head to Work Out AE'!$D134, (AO136*AP136))</f>
        <v>0</v>
      </c>
      <c r="AR136" s="277" t="str">
        <f t="shared" si="60"/>
        <v/>
      </c>
      <c r="AS136" s="278"/>
      <c r="AT136" s="278"/>
      <c r="AU136" s="93" t="str">
        <f t="shared" si="61"/>
        <v/>
      </c>
      <c r="AV136" s="94" t="str">
        <f t="shared" si="62"/>
        <v/>
      </c>
      <c r="AW136" s="95" t="str">
        <f t="shared" si="63"/>
        <v/>
      </c>
      <c r="AX136" s="315" t="str">
        <f t="shared" si="64"/>
        <v/>
      </c>
      <c r="AY136" s="328" t="str">
        <f t="shared" si="71"/>
        <v/>
      </c>
      <c r="AZ136" s="319" t="str">
        <f t="shared" si="65"/>
        <v/>
      </c>
      <c r="BA136" s="97" t="str">
        <f t="shared" si="66"/>
        <v/>
      </c>
      <c r="BB136" s="97" t="str">
        <f t="shared" si="67"/>
        <v/>
      </c>
      <c r="BC136" s="394" t="str">
        <f t="shared" si="68"/>
        <v/>
      </c>
      <c r="BD136" s="388" t="str">
        <f t="shared" ca="1" si="69"/>
        <v/>
      </c>
      <c r="BE136" s="271"/>
      <c r="BF136" s="289"/>
      <c r="BG136" s="345"/>
      <c r="BH136" s="290"/>
    </row>
    <row r="137" spans="1:60" ht="22.5" customHeight="1">
      <c r="A137" s="120"/>
      <c r="B137" s="221" t="str">
        <f>IF(ISBLANK('Baseline Paddock Data'!B137),"",'Baseline Paddock Data'!B137)</f>
        <v/>
      </c>
      <c r="C137" s="83" t="str">
        <f>IF(ISBLANK('Baseline Paddock Data'!C137),"",'Baseline Paddock Data'!C137)</f>
        <v/>
      </c>
      <c r="D137" s="326">
        <f>IF(ISBLANK(C137),"",(IF(ISBLANK('Baseline Paddock Data'!D137),'Baseline Paddock Data'!F137,'Baseline Paddock Data'!D137/2.471)))</f>
        <v>0</v>
      </c>
      <c r="E137" s="326">
        <f>IF(ISBLANK(C137),"",(IF(ISBLANK('Baseline Paddock Data'!E137),'Baseline Paddock Data'!G137,'Baseline Paddock Data'!E137/2.471)))</f>
        <v>0</v>
      </c>
      <c r="F137" s="230" t="str">
        <f>IF(ISBLANK('Baseline Paddock Data'!H137),"",'Baseline Paddock Data'!H137)</f>
        <v/>
      </c>
      <c r="G137" s="270"/>
      <c r="H137" s="271"/>
      <c r="I137" s="272"/>
      <c r="J137" s="92">
        <f>IF(ISBLANK(H137), 'Enter Head to Work Out AE'!D135, (H137*I137))</f>
        <v>0</v>
      </c>
      <c r="K137" s="277" t="str">
        <f t="shared" si="40"/>
        <v/>
      </c>
      <c r="L137" s="278"/>
      <c r="M137" s="278"/>
      <c r="N137" s="93" t="str">
        <f t="shared" si="41"/>
        <v/>
      </c>
      <c r="O137" s="94" t="str">
        <f t="shared" si="42"/>
        <v/>
      </c>
      <c r="P137" s="95" t="str">
        <f t="shared" si="43"/>
        <v/>
      </c>
      <c r="Q137" s="315" t="str">
        <f t="shared" si="44"/>
        <v/>
      </c>
      <c r="R137" s="317"/>
      <c r="S137" s="330" t="str" cm="1">
        <f t="array" ref="S137">IF(G137=0,"",_xlfn.IFS(G137="No grazing value - 0",R137*0,G137="Low - 10%",R137*0.1,G137="Moderate - 20%",R137*0.2,G137="High - 30%",R137*0.3,G137="Introduced pastures/Intensive - 45%", R137*0.45, G137="STACK method",R137*1))</f>
        <v/>
      </c>
      <c r="T137" s="319" t="str">
        <f t="shared" si="45"/>
        <v/>
      </c>
      <c r="U137" s="97" t="str">
        <f t="shared" si="46"/>
        <v/>
      </c>
      <c r="V137" s="97" t="str">
        <f t="shared" si="47"/>
        <v/>
      </c>
      <c r="W137" s="389" t="str">
        <f t="shared" si="48"/>
        <v/>
      </c>
      <c r="X137" s="388" t="str">
        <f t="shared" ca="1" si="49"/>
        <v/>
      </c>
      <c r="Y137" s="283"/>
      <c r="Z137" s="284"/>
      <c r="AA137" s="92">
        <f>IF(ISBLANK(Y137), 'Enter Head to Work Out AE'!$D135, (Y137*Z137))</f>
        <v>0</v>
      </c>
      <c r="AB137" s="277" t="str">
        <f t="shared" si="50"/>
        <v/>
      </c>
      <c r="AC137" s="278"/>
      <c r="AD137" s="278"/>
      <c r="AE137" s="93" t="str">
        <f t="shared" si="51"/>
        <v/>
      </c>
      <c r="AF137" s="94" t="str">
        <f t="shared" si="52"/>
        <v/>
      </c>
      <c r="AG137" s="95" t="str">
        <f t="shared" si="53"/>
        <v/>
      </c>
      <c r="AH137" s="315" t="str">
        <f t="shared" si="54"/>
        <v/>
      </c>
      <c r="AI137" s="328" t="str">
        <f t="shared" si="55"/>
        <v/>
      </c>
      <c r="AJ137" s="319" t="str">
        <f t="shared" si="56"/>
        <v/>
      </c>
      <c r="AK137" s="97" t="str">
        <f t="shared" si="57"/>
        <v/>
      </c>
      <c r="AL137" s="97" t="str">
        <f t="shared" si="70"/>
        <v/>
      </c>
      <c r="AM137" s="394" t="str">
        <f t="shared" si="58"/>
        <v/>
      </c>
      <c r="AN137" s="388" t="str">
        <f t="shared" ca="1" si="59"/>
        <v/>
      </c>
      <c r="AO137" s="271"/>
      <c r="AP137" s="284"/>
      <c r="AQ137" s="92">
        <f>IF(ISBLANK(AO137), 'Enter Head to Work Out AE'!$D135, (AO137*AP137))</f>
        <v>0</v>
      </c>
      <c r="AR137" s="277" t="str">
        <f t="shared" si="60"/>
        <v/>
      </c>
      <c r="AS137" s="278"/>
      <c r="AT137" s="278"/>
      <c r="AU137" s="93" t="str">
        <f t="shared" si="61"/>
        <v/>
      </c>
      <c r="AV137" s="94" t="str">
        <f t="shared" si="62"/>
        <v/>
      </c>
      <c r="AW137" s="95" t="str">
        <f t="shared" si="63"/>
        <v/>
      </c>
      <c r="AX137" s="315" t="str">
        <f t="shared" si="64"/>
        <v/>
      </c>
      <c r="AY137" s="328" t="str">
        <f t="shared" si="71"/>
        <v/>
      </c>
      <c r="AZ137" s="319" t="str">
        <f t="shared" si="65"/>
        <v/>
      </c>
      <c r="BA137" s="97" t="str">
        <f t="shared" si="66"/>
        <v/>
      </c>
      <c r="BB137" s="97" t="str">
        <f t="shared" si="67"/>
        <v/>
      </c>
      <c r="BC137" s="394" t="str">
        <f t="shared" si="68"/>
        <v/>
      </c>
      <c r="BD137" s="388" t="str">
        <f t="shared" ca="1" si="69"/>
        <v/>
      </c>
      <c r="BE137" s="271"/>
      <c r="BF137" s="289"/>
      <c r="BG137" s="345"/>
      <c r="BH137" s="290"/>
    </row>
    <row r="138" spans="1:60" ht="22.5" customHeight="1">
      <c r="A138" s="120"/>
      <c r="B138" s="221" t="str">
        <f>IF(ISBLANK('Baseline Paddock Data'!B138),"",'Baseline Paddock Data'!B138)</f>
        <v/>
      </c>
      <c r="C138" s="83" t="str">
        <f>IF(ISBLANK('Baseline Paddock Data'!C138),"",'Baseline Paddock Data'!C138)</f>
        <v/>
      </c>
      <c r="D138" s="326">
        <f>IF(ISBLANK(C138),"",(IF(ISBLANK('Baseline Paddock Data'!D138),'Baseline Paddock Data'!F138,'Baseline Paddock Data'!D138/2.471)))</f>
        <v>0</v>
      </c>
      <c r="E138" s="326">
        <f>IF(ISBLANK(C138),"",(IF(ISBLANK('Baseline Paddock Data'!E138),'Baseline Paddock Data'!G138,'Baseline Paddock Data'!E138/2.471)))</f>
        <v>0</v>
      </c>
      <c r="F138" s="230" t="str">
        <f>IF(ISBLANK('Baseline Paddock Data'!H138),"",'Baseline Paddock Data'!H138)</f>
        <v/>
      </c>
      <c r="G138" s="270"/>
      <c r="H138" s="271"/>
      <c r="I138" s="272"/>
      <c r="J138" s="92">
        <f>IF(ISBLANK(H138), 'Enter Head to Work Out AE'!D136, (H138*I138))</f>
        <v>0</v>
      </c>
      <c r="K138" s="277" t="str">
        <f t="shared" si="40"/>
        <v/>
      </c>
      <c r="L138" s="278"/>
      <c r="M138" s="278"/>
      <c r="N138" s="93" t="str">
        <f t="shared" si="41"/>
        <v/>
      </c>
      <c r="O138" s="94" t="str">
        <f t="shared" si="42"/>
        <v/>
      </c>
      <c r="P138" s="95" t="str">
        <f t="shared" si="43"/>
        <v/>
      </c>
      <c r="Q138" s="315" t="str">
        <f t="shared" si="44"/>
        <v/>
      </c>
      <c r="R138" s="317"/>
      <c r="S138" s="330" t="str" cm="1">
        <f t="array" ref="S138">IF(G138=0,"",_xlfn.IFS(G138="No grazing value - 0",R138*0,G138="Low - 10%",R138*0.1,G138="Moderate - 20%",R138*0.2,G138="High - 30%",R138*0.3,G138="Introduced pastures/Intensive - 45%", R138*0.45, G138="STACK method",R138*1))</f>
        <v/>
      </c>
      <c r="T138" s="319" t="str">
        <f t="shared" si="45"/>
        <v/>
      </c>
      <c r="U138" s="97" t="str">
        <f t="shared" si="46"/>
        <v/>
      </c>
      <c r="V138" s="97" t="str">
        <f t="shared" si="47"/>
        <v/>
      </c>
      <c r="W138" s="389" t="str">
        <f t="shared" si="48"/>
        <v/>
      </c>
      <c r="X138" s="388" t="str">
        <f t="shared" ca="1" si="49"/>
        <v/>
      </c>
      <c r="Y138" s="283"/>
      <c r="Z138" s="284"/>
      <c r="AA138" s="92">
        <f>IF(ISBLANK(Y138), 'Enter Head to Work Out AE'!$D136, (Y138*Z138))</f>
        <v>0</v>
      </c>
      <c r="AB138" s="277" t="str">
        <f t="shared" si="50"/>
        <v/>
      </c>
      <c r="AC138" s="278"/>
      <c r="AD138" s="278"/>
      <c r="AE138" s="93" t="str">
        <f t="shared" si="51"/>
        <v/>
      </c>
      <c r="AF138" s="94" t="str">
        <f t="shared" si="52"/>
        <v/>
      </c>
      <c r="AG138" s="95" t="str">
        <f t="shared" si="53"/>
        <v/>
      </c>
      <c r="AH138" s="315" t="str">
        <f t="shared" si="54"/>
        <v/>
      </c>
      <c r="AI138" s="328" t="str">
        <f t="shared" si="55"/>
        <v/>
      </c>
      <c r="AJ138" s="319" t="str">
        <f t="shared" si="56"/>
        <v/>
      </c>
      <c r="AK138" s="97" t="str">
        <f t="shared" si="57"/>
        <v/>
      </c>
      <c r="AL138" s="97" t="str">
        <f t="shared" ref="AL138:AL169" si="72">IF(AK138&gt;$AL$9, "",AK138)</f>
        <v/>
      </c>
      <c r="AM138" s="394" t="str">
        <f t="shared" si="58"/>
        <v/>
      </c>
      <c r="AN138" s="388" t="str">
        <f t="shared" ca="1" si="59"/>
        <v/>
      </c>
      <c r="AO138" s="271"/>
      <c r="AP138" s="284"/>
      <c r="AQ138" s="92">
        <f>IF(ISBLANK(AO138), 'Enter Head to Work Out AE'!$D136, (AO138*AP138))</f>
        <v>0</v>
      </c>
      <c r="AR138" s="277" t="str">
        <f t="shared" si="60"/>
        <v/>
      </c>
      <c r="AS138" s="278"/>
      <c r="AT138" s="278"/>
      <c r="AU138" s="93" t="str">
        <f t="shared" si="61"/>
        <v/>
      </c>
      <c r="AV138" s="94" t="str">
        <f t="shared" si="62"/>
        <v/>
      </c>
      <c r="AW138" s="95" t="str">
        <f t="shared" si="63"/>
        <v/>
      </c>
      <c r="AX138" s="315" t="str">
        <f t="shared" si="64"/>
        <v/>
      </c>
      <c r="AY138" s="328" t="str">
        <f t="shared" ref="AY138:AY169" si="73">IFERROR(AI138-AH138, "")</f>
        <v/>
      </c>
      <c r="AZ138" s="319" t="str">
        <f t="shared" si="65"/>
        <v/>
      </c>
      <c r="BA138" s="97" t="str">
        <f t="shared" si="66"/>
        <v/>
      </c>
      <c r="BB138" s="97" t="str">
        <f t="shared" si="67"/>
        <v/>
      </c>
      <c r="BC138" s="394" t="str">
        <f t="shared" si="68"/>
        <v/>
      </c>
      <c r="BD138" s="388" t="str">
        <f t="shared" ca="1" si="69"/>
        <v/>
      </c>
      <c r="BE138" s="271"/>
      <c r="BF138" s="289"/>
      <c r="BG138" s="345"/>
      <c r="BH138" s="290"/>
    </row>
    <row r="139" spans="1:60" ht="22.5" customHeight="1">
      <c r="A139" s="120"/>
      <c r="B139" s="221" t="str">
        <f>IF(ISBLANK('Baseline Paddock Data'!B139),"",'Baseline Paddock Data'!B139)</f>
        <v/>
      </c>
      <c r="C139" s="83" t="str">
        <f>IF(ISBLANK('Baseline Paddock Data'!C139),"",'Baseline Paddock Data'!C139)</f>
        <v/>
      </c>
      <c r="D139" s="326">
        <f>IF(ISBLANK(C139),"",(IF(ISBLANK('Baseline Paddock Data'!D139),'Baseline Paddock Data'!F139,'Baseline Paddock Data'!D139/2.471)))</f>
        <v>0</v>
      </c>
      <c r="E139" s="326">
        <f>IF(ISBLANK(C139),"",(IF(ISBLANK('Baseline Paddock Data'!E139),'Baseline Paddock Data'!G139,'Baseline Paddock Data'!E139/2.471)))</f>
        <v>0</v>
      </c>
      <c r="F139" s="230" t="str">
        <f>IF(ISBLANK('Baseline Paddock Data'!H139),"",'Baseline Paddock Data'!H139)</f>
        <v/>
      </c>
      <c r="G139" s="270"/>
      <c r="H139" s="271"/>
      <c r="I139" s="272"/>
      <c r="J139" s="92">
        <f>IF(ISBLANK(H139), 'Enter Head to Work Out AE'!D137, (H139*I139))</f>
        <v>0</v>
      </c>
      <c r="K139" s="277" t="str">
        <f t="shared" ref="K139:K202" si="74">IF($K$9&gt;0,$K$9,"")</f>
        <v/>
      </c>
      <c r="L139" s="278"/>
      <c r="M139" s="278"/>
      <c r="N139" s="93" t="str">
        <f t="shared" ref="N139:N202" si="75">IF(M139-L139&gt;0,M139-L139,"")</f>
        <v/>
      </c>
      <c r="O139" s="94" t="str">
        <f t="shared" ref="O139:O202" si="76">IFERROR(N139*J139,"")</f>
        <v/>
      </c>
      <c r="P139" s="95" t="str">
        <f t="shared" ref="P139:P202" si="77">IFERROR(K139*O139,"")</f>
        <v/>
      </c>
      <c r="Q139" s="315" t="str">
        <f t="shared" ref="Q139:Q202" si="78">IFERROR(P139/E139,"")</f>
        <v/>
      </c>
      <c r="R139" s="317"/>
      <c r="S139" s="330" t="str" cm="1">
        <f t="array" ref="S139">IF(G139=0,"",_xlfn.IFS(G139="No grazing value - 0",R139*0,G139="Low - 10%",R139*0.1,G139="Moderate - 20%",R139*0.2,G139="High - 30%",R139*0.3,G139="Introduced pastures/Intensive - 45%", R139*0.45, G139="STACK method",R139*1))</f>
        <v/>
      </c>
      <c r="T139" s="319" t="str">
        <f t="shared" ref="T139:T202" si="79">IFERROR((S139-Q139),"")</f>
        <v/>
      </c>
      <c r="U139" s="97" t="str">
        <f t="shared" ref="U139:U202" si="80">IF(T139&lt;0,L139+(((S139*$E139)/P139)*(M139-L139)),"")</f>
        <v/>
      </c>
      <c r="V139" s="97" t="str">
        <f t="shared" ref="V139:V202" si="81">IF(U139&gt;$V$9, "",U139)</f>
        <v/>
      </c>
      <c r="W139" s="389" t="str">
        <f t="shared" ref="W139:W202" si="82">IFERROR(IF($J139=0,"",(IF(((($S139*$E139)/($J139*$K139))&gt;180),"&gt;180",(($S139*$E139)/($J139*$K139))))),"")</f>
        <v/>
      </c>
      <c r="X139" s="388" t="str">
        <f t="shared" ref="X139:X202" ca="1" si="83">IFERROR(((($S139*$E139)-(($X$9-$L139)*($J139*$K139)))/($J139*$K139)),"")</f>
        <v/>
      </c>
      <c r="Y139" s="283"/>
      <c r="Z139" s="284"/>
      <c r="AA139" s="92">
        <f>IF(ISBLANK(Y139), 'Enter Head to Work Out AE'!$D137, (Y139*Z139))</f>
        <v>0</v>
      </c>
      <c r="AB139" s="277" t="str">
        <f t="shared" ref="AB139:AB202" si="84">IF($AB$9&gt;0,$AB$9,"")</f>
        <v/>
      </c>
      <c r="AC139" s="278"/>
      <c r="AD139" s="278"/>
      <c r="AE139" s="93" t="str">
        <f t="shared" ref="AE139:AE202" si="85">IF(AD139-AC139&gt;0,AD139-AC139,"")</f>
        <v/>
      </c>
      <c r="AF139" s="94" t="str">
        <f t="shared" ref="AF139:AF202" si="86">IFERROR(AE139*AA139,"")</f>
        <v/>
      </c>
      <c r="AG139" s="95" t="str">
        <f t="shared" ref="AG139:AG202" si="87">IFERROR(AB139*AF139,"")</f>
        <v/>
      </c>
      <c r="AH139" s="315" t="str">
        <f t="shared" ref="AH139:AH202" si="88">IFERROR(AG139/$E139,"")</f>
        <v/>
      </c>
      <c r="AI139" s="328" t="str">
        <f t="shared" ref="AI139:AI202" si="89">IFERROR(S139-Q139, "")</f>
        <v/>
      </c>
      <c r="AJ139" s="319" t="str">
        <f t="shared" ref="AJ139:AJ202" si="90">IFERROR((AI139-AH139),"")</f>
        <v/>
      </c>
      <c r="AK139" s="97" t="str">
        <f t="shared" ref="AK139:AK202" si="91">IF(AJ139&lt;0,AC139+(((AI139*$E139)/AG139)*(AD139-AC139)),"")</f>
        <v/>
      </c>
      <c r="AL139" s="97" t="str">
        <f t="shared" si="72"/>
        <v/>
      </c>
      <c r="AM139" s="394" t="str">
        <f t="shared" ref="AM139:AM202" si="92">IFERROR(IF($AA139=0,"",(IF(((($AI139*$E139)/($AA139*$AB139))&gt;180),"&gt;180",(($AI139*$E139)/($AA139*$AB139))))),"")</f>
        <v/>
      </c>
      <c r="AN139" s="388" t="str">
        <f t="shared" ref="AN139:AN202" ca="1" si="93">IFERROR(((($AI139*$E139)-(($AN$9-$AC139)*($AA139*$AB139)))/($AA139*$AB139)),"")</f>
        <v/>
      </c>
      <c r="AO139" s="271"/>
      <c r="AP139" s="284"/>
      <c r="AQ139" s="92">
        <f>IF(ISBLANK(AO139), 'Enter Head to Work Out AE'!$D137, (AO139*AP139))</f>
        <v>0</v>
      </c>
      <c r="AR139" s="277" t="str">
        <f t="shared" ref="AR139:AR202" si="94">IF($AR$9&gt;0,$AR$9,"")</f>
        <v/>
      </c>
      <c r="AS139" s="278"/>
      <c r="AT139" s="278"/>
      <c r="AU139" s="93" t="str">
        <f t="shared" ref="AU139:AU202" si="95">IF(AT139-AS139&gt;0,AT139-AS139,"")</f>
        <v/>
      </c>
      <c r="AV139" s="94" t="str">
        <f t="shared" ref="AV139:AV202" si="96">IFERROR(AU139*AQ139,"")</f>
        <v/>
      </c>
      <c r="AW139" s="95" t="str">
        <f t="shared" ref="AW139:AW202" si="97">IFERROR(AR139*AV139,"")</f>
        <v/>
      </c>
      <c r="AX139" s="315" t="str">
        <f t="shared" ref="AX139:AX202" si="98">IFERROR(AW139/$E139,"")</f>
        <v/>
      </c>
      <c r="AY139" s="328" t="str">
        <f t="shared" si="73"/>
        <v/>
      </c>
      <c r="AZ139" s="319" t="str">
        <f t="shared" ref="AZ139:AZ202" si="99">IFERROR((AY139-AX139),"")</f>
        <v/>
      </c>
      <c r="BA139" s="97" t="str">
        <f t="shared" ref="BA139:BA202" si="100">IF(AZ139&lt;0,AS139+(((AY139*$E139)/AW139)*(AT139-AS139)),"")</f>
        <v/>
      </c>
      <c r="BB139" s="97" t="str">
        <f t="shared" ref="BB139:BB202" si="101">IF(BA139&gt;$BB$9, "",BA139)</f>
        <v/>
      </c>
      <c r="BC139" s="394" t="str">
        <f t="shared" ref="BC139:BC202" si="102">IFERROR(IF($AQ139=0,"",(IF(((($AY139*$E139)/($AQ139*$AR139))&gt;180),"&gt;180",(($AY139*$E139)/($AQ139*$AR139))))),"")</f>
        <v/>
      </c>
      <c r="BD139" s="388" t="str">
        <f t="shared" ref="BD139:BD202" ca="1" si="103">IFERROR(((($AY139*$E139)-(($BD$9-$AS139)*($AQ139*$AR139)))/($AQ139*$AR139)),"")</f>
        <v/>
      </c>
      <c r="BE139" s="271"/>
      <c r="BF139" s="289"/>
      <c r="BG139" s="345"/>
      <c r="BH139" s="290"/>
    </row>
    <row r="140" spans="1:60" ht="22.5" customHeight="1">
      <c r="A140" s="120"/>
      <c r="B140" s="221" t="str">
        <f>IF(ISBLANK('Baseline Paddock Data'!B140),"",'Baseline Paddock Data'!B140)</f>
        <v/>
      </c>
      <c r="C140" s="83" t="str">
        <f>IF(ISBLANK('Baseline Paddock Data'!C140),"",'Baseline Paddock Data'!C140)</f>
        <v/>
      </c>
      <c r="D140" s="326">
        <f>IF(ISBLANK(C140),"",(IF(ISBLANK('Baseline Paddock Data'!D140),'Baseline Paddock Data'!F140,'Baseline Paddock Data'!D140/2.471)))</f>
        <v>0</v>
      </c>
      <c r="E140" s="326">
        <f>IF(ISBLANK(C140),"",(IF(ISBLANK('Baseline Paddock Data'!E140),'Baseline Paddock Data'!G140,'Baseline Paddock Data'!E140/2.471)))</f>
        <v>0</v>
      </c>
      <c r="F140" s="230" t="str">
        <f>IF(ISBLANK('Baseline Paddock Data'!H140),"",'Baseline Paddock Data'!H140)</f>
        <v/>
      </c>
      <c r="G140" s="270"/>
      <c r="H140" s="271"/>
      <c r="I140" s="272"/>
      <c r="J140" s="92">
        <f>IF(ISBLANK(H140), 'Enter Head to Work Out AE'!D138, (H140*I140))</f>
        <v>0</v>
      </c>
      <c r="K140" s="277" t="str">
        <f t="shared" si="74"/>
        <v/>
      </c>
      <c r="L140" s="278"/>
      <c r="M140" s="278"/>
      <c r="N140" s="93" t="str">
        <f t="shared" si="75"/>
        <v/>
      </c>
      <c r="O140" s="94" t="str">
        <f t="shared" si="76"/>
        <v/>
      </c>
      <c r="P140" s="95" t="str">
        <f t="shared" si="77"/>
        <v/>
      </c>
      <c r="Q140" s="315" t="str">
        <f t="shared" si="78"/>
        <v/>
      </c>
      <c r="R140" s="317"/>
      <c r="S140" s="330" t="str" cm="1">
        <f t="array" ref="S140">IF(G140=0,"",_xlfn.IFS(G140="No grazing value - 0",R140*0,G140="Low - 10%",R140*0.1,G140="Moderate - 20%",R140*0.2,G140="High - 30%",R140*0.3,G140="Introduced pastures/Intensive - 45%", R140*0.45, G140="STACK method",R140*1))</f>
        <v/>
      </c>
      <c r="T140" s="319" t="str">
        <f t="shared" si="79"/>
        <v/>
      </c>
      <c r="U140" s="97" t="str">
        <f t="shared" si="80"/>
        <v/>
      </c>
      <c r="V140" s="97" t="str">
        <f t="shared" si="81"/>
        <v/>
      </c>
      <c r="W140" s="389" t="str">
        <f t="shared" si="82"/>
        <v/>
      </c>
      <c r="X140" s="388" t="str">
        <f t="shared" ca="1" si="83"/>
        <v/>
      </c>
      <c r="Y140" s="283"/>
      <c r="Z140" s="284"/>
      <c r="AA140" s="92">
        <f>IF(ISBLANK(Y140), 'Enter Head to Work Out AE'!$D138, (Y140*Z140))</f>
        <v>0</v>
      </c>
      <c r="AB140" s="277" t="str">
        <f t="shared" si="84"/>
        <v/>
      </c>
      <c r="AC140" s="278"/>
      <c r="AD140" s="278"/>
      <c r="AE140" s="93" t="str">
        <f t="shared" si="85"/>
        <v/>
      </c>
      <c r="AF140" s="94" t="str">
        <f t="shared" si="86"/>
        <v/>
      </c>
      <c r="AG140" s="95" t="str">
        <f t="shared" si="87"/>
        <v/>
      </c>
      <c r="AH140" s="315" t="str">
        <f t="shared" si="88"/>
        <v/>
      </c>
      <c r="AI140" s="328" t="str">
        <f t="shared" si="89"/>
        <v/>
      </c>
      <c r="AJ140" s="319" t="str">
        <f t="shared" si="90"/>
        <v/>
      </c>
      <c r="AK140" s="97" t="str">
        <f t="shared" si="91"/>
        <v/>
      </c>
      <c r="AL140" s="97" t="str">
        <f t="shared" si="72"/>
        <v/>
      </c>
      <c r="AM140" s="394" t="str">
        <f t="shared" si="92"/>
        <v/>
      </c>
      <c r="AN140" s="388" t="str">
        <f t="shared" ca="1" si="93"/>
        <v/>
      </c>
      <c r="AO140" s="271"/>
      <c r="AP140" s="284"/>
      <c r="AQ140" s="92">
        <f>IF(ISBLANK(AO140), 'Enter Head to Work Out AE'!$D138, (AO140*AP140))</f>
        <v>0</v>
      </c>
      <c r="AR140" s="277" t="str">
        <f t="shared" si="94"/>
        <v/>
      </c>
      <c r="AS140" s="278"/>
      <c r="AT140" s="278"/>
      <c r="AU140" s="93" t="str">
        <f t="shared" si="95"/>
        <v/>
      </c>
      <c r="AV140" s="94" t="str">
        <f t="shared" si="96"/>
        <v/>
      </c>
      <c r="AW140" s="95" t="str">
        <f t="shared" si="97"/>
        <v/>
      </c>
      <c r="AX140" s="315" t="str">
        <f t="shared" si="98"/>
        <v/>
      </c>
      <c r="AY140" s="328" t="str">
        <f t="shared" si="73"/>
        <v/>
      </c>
      <c r="AZ140" s="319" t="str">
        <f t="shared" si="99"/>
        <v/>
      </c>
      <c r="BA140" s="97" t="str">
        <f t="shared" si="100"/>
        <v/>
      </c>
      <c r="BB140" s="97" t="str">
        <f t="shared" si="101"/>
        <v/>
      </c>
      <c r="BC140" s="394" t="str">
        <f t="shared" si="102"/>
        <v/>
      </c>
      <c r="BD140" s="388" t="str">
        <f t="shared" ca="1" si="103"/>
        <v/>
      </c>
      <c r="BE140" s="271"/>
      <c r="BF140" s="289"/>
      <c r="BG140" s="345"/>
      <c r="BH140" s="290"/>
    </row>
    <row r="141" spans="1:60" ht="22.5" customHeight="1">
      <c r="A141" s="120"/>
      <c r="B141" s="221" t="str">
        <f>IF(ISBLANK('Baseline Paddock Data'!B141),"",'Baseline Paddock Data'!B141)</f>
        <v/>
      </c>
      <c r="C141" s="83" t="str">
        <f>IF(ISBLANK('Baseline Paddock Data'!C141),"",'Baseline Paddock Data'!C141)</f>
        <v/>
      </c>
      <c r="D141" s="326">
        <f>IF(ISBLANK(C141),"",(IF(ISBLANK('Baseline Paddock Data'!D141),'Baseline Paddock Data'!F141,'Baseline Paddock Data'!D141/2.471)))</f>
        <v>0</v>
      </c>
      <c r="E141" s="326">
        <f>IF(ISBLANK(C141),"",(IF(ISBLANK('Baseline Paddock Data'!E141),'Baseline Paddock Data'!G141,'Baseline Paddock Data'!E141/2.471)))</f>
        <v>0</v>
      </c>
      <c r="F141" s="230" t="str">
        <f>IF(ISBLANK('Baseline Paddock Data'!H141),"",'Baseline Paddock Data'!H141)</f>
        <v/>
      </c>
      <c r="G141" s="270"/>
      <c r="H141" s="271"/>
      <c r="I141" s="272"/>
      <c r="J141" s="92">
        <f>IF(ISBLANK(H141), 'Enter Head to Work Out AE'!D139, (H141*I141))</f>
        <v>0</v>
      </c>
      <c r="K141" s="277" t="str">
        <f t="shared" si="74"/>
        <v/>
      </c>
      <c r="L141" s="278"/>
      <c r="M141" s="278"/>
      <c r="N141" s="93" t="str">
        <f t="shared" si="75"/>
        <v/>
      </c>
      <c r="O141" s="94" t="str">
        <f t="shared" si="76"/>
        <v/>
      </c>
      <c r="P141" s="95" t="str">
        <f t="shared" si="77"/>
        <v/>
      </c>
      <c r="Q141" s="315" t="str">
        <f t="shared" si="78"/>
        <v/>
      </c>
      <c r="R141" s="317"/>
      <c r="S141" s="330" t="str" cm="1">
        <f t="array" ref="S141">IF(G141=0,"",_xlfn.IFS(G141="No grazing value - 0",R141*0,G141="Low - 10%",R141*0.1,G141="Moderate - 20%",R141*0.2,G141="High - 30%",R141*0.3,G141="Introduced pastures/Intensive - 45%", R141*0.45, G141="STACK method",R141*1))</f>
        <v/>
      </c>
      <c r="T141" s="319" t="str">
        <f t="shared" si="79"/>
        <v/>
      </c>
      <c r="U141" s="97" t="str">
        <f t="shared" si="80"/>
        <v/>
      </c>
      <c r="V141" s="97" t="str">
        <f t="shared" si="81"/>
        <v/>
      </c>
      <c r="W141" s="389" t="str">
        <f t="shared" si="82"/>
        <v/>
      </c>
      <c r="X141" s="388" t="str">
        <f t="shared" ca="1" si="83"/>
        <v/>
      </c>
      <c r="Y141" s="283"/>
      <c r="Z141" s="284"/>
      <c r="AA141" s="92">
        <f>IF(ISBLANK(Y141), 'Enter Head to Work Out AE'!$D139, (Y141*Z141))</f>
        <v>0</v>
      </c>
      <c r="AB141" s="277" t="str">
        <f t="shared" si="84"/>
        <v/>
      </c>
      <c r="AC141" s="278"/>
      <c r="AD141" s="278"/>
      <c r="AE141" s="93" t="str">
        <f t="shared" si="85"/>
        <v/>
      </c>
      <c r="AF141" s="94" t="str">
        <f t="shared" si="86"/>
        <v/>
      </c>
      <c r="AG141" s="95" t="str">
        <f t="shared" si="87"/>
        <v/>
      </c>
      <c r="AH141" s="315" t="str">
        <f t="shared" si="88"/>
        <v/>
      </c>
      <c r="AI141" s="328" t="str">
        <f t="shared" si="89"/>
        <v/>
      </c>
      <c r="AJ141" s="319" t="str">
        <f t="shared" si="90"/>
        <v/>
      </c>
      <c r="AK141" s="97" t="str">
        <f t="shared" si="91"/>
        <v/>
      </c>
      <c r="AL141" s="97" t="str">
        <f t="shared" si="72"/>
        <v/>
      </c>
      <c r="AM141" s="394" t="str">
        <f t="shared" si="92"/>
        <v/>
      </c>
      <c r="AN141" s="388" t="str">
        <f t="shared" ca="1" si="93"/>
        <v/>
      </c>
      <c r="AO141" s="271"/>
      <c r="AP141" s="284"/>
      <c r="AQ141" s="92">
        <f>IF(ISBLANK(AO141), 'Enter Head to Work Out AE'!$D139, (AO141*AP141))</f>
        <v>0</v>
      </c>
      <c r="AR141" s="277" t="str">
        <f t="shared" si="94"/>
        <v/>
      </c>
      <c r="AS141" s="278"/>
      <c r="AT141" s="278"/>
      <c r="AU141" s="93" t="str">
        <f t="shared" si="95"/>
        <v/>
      </c>
      <c r="AV141" s="94" t="str">
        <f t="shared" si="96"/>
        <v/>
      </c>
      <c r="AW141" s="95" t="str">
        <f t="shared" si="97"/>
        <v/>
      </c>
      <c r="AX141" s="315" t="str">
        <f t="shared" si="98"/>
        <v/>
      </c>
      <c r="AY141" s="328" t="str">
        <f t="shared" si="73"/>
        <v/>
      </c>
      <c r="AZ141" s="319" t="str">
        <f t="shared" si="99"/>
        <v/>
      </c>
      <c r="BA141" s="97" t="str">
        <f t="shared" si="100"/>
        <v/>
      </c>
      <c r="BB141" s="97" t="str">
        <f t="shared" si="101"/>
        <v/>
      </c>
      <c r="BC141" s="394" t="str">
        <f t="shared" si="102"/>
        <v/>
      </c>
      <c r="BD141" s="388" t="str">
        <f t="shared" ca="1" si="103"/>
        <v/>
      </c>
      <c r="BE141" s="271"/>
      <c r="BF141" s="289"/>
      <c r="BG141" s="345"/>
      <c r="BH141" s="290"/>
    </row>
    <row r="142" spans="1:60" ht="22.5" customHeight="1">
      <c r="A142" s="120"/>
      <c r="B142" s="221" t="str">
        <f>IF(ISBLANK('Baseline Paddock Data'!B142),"",'Baseline Paddock Data'!B142)</f>
        <v/>
      </c>
      <c r="C142" s="83" t="str">
        <f>IF(ISBLANK('Baseline Paddock Data'!C142),"",'Baseline Paddock Data'!C142)</f>
        <v/>
      </c>
      <c r="D142" s="326">
        <f>IF(ISBLANK(C142),"",(IF(ISBLANK('Baseline Paddock Data'!D142),'Baseline Paddock Data'!F142,'Baseline Paddock Data'!D142/2.471)))</f>
        <v>0</v>
      </c>
      <c r="E142" s="326">
        <f>IF(ISBLANK(C142),"",(IF(ISBLANK('Baseline Paddock Data'!E142),'Baseline Paddock Data'!G142,'Baseline Paddock Data'!E142/2.471)))</f>
        <v>0</v>
      </c>
      <c r="F142" s="230" t="str">
        <f>IF(ISBLANK('Baseline Paddock Data'!H142),"",'Baseline Paddock Data'!H142)</f>
        <v/>
      </c>
      <c r="G142" s="270"/>
      <c r="H142" s="271"/>
      <c r="I142" s="272"/>
      <c r="J142" s="92">
        <f>IF(ISBLANK(H142), 'Enter Head to Work Out AE'!D140, (H142*I142))</f>
        <v>0</v>
      </c>
      <c r="K142" s="277" t="str">
        <f t="shared" si="74"/>
        <v/>
      </c>
      <c r="L142" s="278"/>
      <c r="M142" s="278"/>
      <c r="N142" s="93" t="str">
        <f t="shared" si="75"/>
        <v/>
      </c>
      <c r="O142" s="94" t="str">
        <f t="shared" si="76"/>
        <v/>
      </c>
      <c r="P142" s="95" t="str">
        <f t="shared" si="77"/>
        <v/>
      </c>
      <c r="Q142" s="315" t="str">
        <f t="shared" si="78"/>
        <v/>
      </c>
      <c r="R142" s="317"/>
      <c r="S142" s="330" t="str" cm="1">
        <f t="array" ref="S142">IF(G142=0,"",_xlfn.IFS(G142="No grazing value - 0",R142*0,G142="Low - 10%",R142*0.1,G142="Moderate - 20%",R142*0.2,G142="High - 30%",R142*0.3,G142="Introduced pastures/Intensive - 45%", R142*0.45, G142="STACK method",R142*1))</f>
        <v/>
      </c>
      <c r="T142" s="319" t="str">
        <f t="shared" si="79"/>
        <v/>
      </c>
      <c r="U142" s="97" t="str">
        <f t="shared" si="80"/>
        <v/>
      </c>
      <c r="V142" s="97" t="str">
        <f t="shared" si="81"/>
        <v/>
      </c>
      <c r="W142" s="389" t="str">
        <f t="shared" si="82"/>
        <v/>
      </c>
      <c r="X142" s="388" t="str">
        <f t="shared" ca="1" si="83"/>
        <v/>
      </c>
      <c r="Y142" s="283"/>
      <c r="Z142" s="284"/>
      <c r="AA142" s="92">
        <f>IF(ISBLANK(Y142), 'Enter Head to Work Out AE'!$D140, (Y142*Z142))</f>
        <v>0</v>
      </c>
      <c r="AB142" s="277" t="str">
        <f t="shared" si="84"/>
        <v/>
      </c>
      <c r="AC142" s="278"/>
      <c r="AD142" s="278"/>
      <c r="AE142" s="93" t="str">
        <f t="shared" si="85"/>
        <v/>
      </c>
      <c r="AF142" s="94" t="str">
        <f t="shared" si="86"/>
        <v/>
      </c>
      <c r="AG142" s="95" t="str">
        <f t="shared" si="87"/>
        <v/>
      </c>
      <c r="AH142" s="315" t="str">
        <f t="shared" si="88"/>
        <v/>
      </c>
      <c r="AI142" s="328" t="str">
        <f t="shared" si="89"/>
        <v/>
      </c>
      <c r="AJ142" s="319" t="str">
        <f t="shared" si="90"/>
        <v/>
      </c>
      <c r="AK142" s="97" t="str">
        <f t="shared" si="91"/>
        <v/>
      </c>
      <c r="AL142" s="97" t="str">
        <f t="shared" si="72"/>
        <v/>
      </c>
      <c r="AM142" s="394" t="str">
        <f t="shared" si="92"/>
        <v/>
      </c>
      <c r="AN142" s="388" t="str">
        <f t="shared" ca="1" si="93"/>
        <v/>
      </c>
      <c r="AO142" s="271"/>
      <c r="AP142" s="284"/>
      <c r="AQ142" s="92">
        <f>IF(ISBLANK(AO142), 'Enter Head to Work Out AE'!$D140, (AO142*AP142))</f>
        <v>0</v>
      </c>
      <c r="AR142" s="277" t="str">
        <f t="shared" si="94"/>
        <v/>
      </c>
      <c r="AS142" s="278"/>
      <c r="AT142" s="278"/>
      <c r="AU142" s="93" t="str">
        <f t="shared" si="95"/>
        <v/>
      </c>
      <c r="AV142" s="94" t="str">
        <f t="shared" si="96"/>
        <v/>
      </c>
      <c r="AW142" s="95" t="str">
        <f t="shared" si="97"/>
        <v/>
      </c>
      <c r="AX142" s="315" t="str">
        <f t="shared" si="98"/>
        <v/>
      </c>
      <c r="AY142" s="328" t="str">
        <f t="shared" si="73"/>
        <v/>
      </c>
      <c r="AZ142" s="319" t="str">
        <f t="shared" si="99"/>
        <v/>
      </c>
      <c r="BA142" s="97" t="str">
        <f t="shared" si="100"/>
        <v/>
      </c>
      <c r="BB142" s="97" t="str">
        <f t="shared" si="101"/>
        <v/>
      </c>
      <c r="BC142" s="394" t="str">
        <f t="shared" si="102"/>
        <v/>
      </c>
      <c r="BD142" s="388" t="str">
        <f t="shared" ca="1" si="103"/>
        <v/>
      </c>
      <c r="BE142" s="271"/>
      <c r="BF142" s="289"/>
      <c r="BG142" s="345"/>
      <c r="BH142" s="290"/>
    </row>
    <row r="143" spans="1:60" ht="22.5" customHeight="1">
      <c r="A143" s="120"/>
      <c r="B143" s="221" t="str">
        <f>IF(ISBLANK('Baseline Paddock Data'!B143),"",'Baseline Paddock Data'!B143)</f>
        <v/>
      </c>
      <c r="C143" s="83" t="str">
        <f>IF(ISBLANK('Baseline Paddock Data'!C143),"",'Baseline Paddock Data'!C143)</f>
        <v/>
      </c>
      <c r="D143" s="326">
        <f>IF(ISBLANK(C143),"",(IF(ISBLANK('Baseline Paddock Data'!D143),'Baseline Paddock Data'!F143,'Baseline Paddock Data'!D143/2.471)))</f>
        <v>0</v>
      </c>
      <c r="E143" s="326">
        <f>IF(ISBLANK(C143),"",(IF(ISBLANK('Baseline Paddock Data'!E143),'Baseline Paddock Data'!G143,'Baseline Paddock Data'!E143/2.471)))</f>
        <v>0</v>
      </c>
      <c r="F143" s="230" t="str">
        <f>IF(ISBLANK('Baseline Paddock Data'!H143),"",'Baseline Paddock Data'!H143)</f>
        <v/>
      </c>
      <c r="G143" s="270"/>
      <c r="H143" s="271"/>
      <c r="I143" s="272"/>
      <c r="J143" s="92">
        <f>IF(ISBLANK(H143), 'Enter Head to Work Out AE'!D141, (H143*I143))</f>
        <v>0</v>
      </c>
      <c r="K143" s="277" t="str">
        <f t="shared" si="74"/>
        <v/>
      </c>
      <c r="L143" s="278"/>
      <c r="M143" s="278"/>
      <c r="N143" s="93" t="str">
        <f t="shared" si="75"/>
        <v/>
      </c>
      <c r="O143" s="94" t="str">
        <f t="shared" si="76"/>
        <v/>
      </c>
      <c r="P143" s="95" t="str">
        <f t="shared" si="77"/>
        <v/>
      </c>
      <c r="Q143" s="315" t="str">
        <f t="shared" si="78"/>
        <v/>
      </c>
      <c r="R143" s="317"/>
      <c r="S143" s="330" t="str" cm="1">
        <f t="array" ref="S143">IF(G143=0,"",_xlfn.IFS(G143="No grazing value - 0",R143*0,G143="Low - 10%",R143*0.1,G143="Moderate - 20%",R143*0.2,G143="High - 30%",R143*0.3,G143="Introduced pastures/Intensive - 45%", R143*0.45, G143="STACK method",R143*1))</f>
        <v/>
      </c>
      <c r="T143" s="319" t="str">
        <f t="shared" si="79"/>
        <v/>
      </c>
      <c r="U143" s="97" t="str">
        <f t="shared" si="80"/>
        <v/>
      </c>
      <c r="V143" s="97" t="str">
        <f t="shared" si="81"/>
        <v/>
      </c>
      <c r="W143" s="389" t="str">
        <f t="shared" si="82"/>
        <v/>
      </c>
      <c r="X143" s="388" t="str">
        <f t="shared" ca="1" si="83"/>
        <v/>
      </c>
      <c r="Y143" s="283"/>
      <c r="Z143" s="284"/>
      <c r="AA143" s="92">
        <f>IF(ISBLANK(Y143), 'Enter Head to Work Out AE'!$D141, (Y143*Z143))</f>
        <v>0</v>
      </c>
      <c r="AB143" s="277" t="str">
        <f t="shared" si="84"/>
        <v/>
      </c>
      <c r="AC143" s="278"/>
      <c r="AD143" s="278"/>
      <c r="AE143" s="93" t="str">
        <f t="shared" si="85"/>
        <v/>
      </c>
      <c r="AF143" s="94" t="str">
        <f t="shared" si="86"/>
        <v/>
      </c>
      <c r="AG143" s="95" t="str">
        <f t="shared" si="87"/>
        <v/>
      </c>
      <c r="AH143" s="315" t="str">
        <f t="shared" si="88"/>
        <v/>
      </c>
      <c r="AI143" s="328" t="str">
        <f t="shared" si="89"/>
        <v/>
      </c>
      <c r="AJ143" s="319" t="str">
        <f t="shared" si="90"/>
        <v/>
      </c>
      <c r="AK143" s="97" t="str">
        <f t="shared" si="91"/>
        <v/>
      </c>
      <c r="AL143" s="97" t="str">
        <f t="shared" si="72"/>
        <v/>
      </c>
      <c r="AM143" s="394" t="str">
        <f t="shared" si="92"/>
        <v/>
      </c>
      <c r="AN143" s="388" t="str">
        <f t="shared" ca="1" si="93"/>
        <v/>
      </c>
      <c r="AO143" s="271"/>
      <c r="AP143" s="284"/>
      <c r="AQ143" s="92">
        <f>IF(ISBLANK(AO143), 'Enter Head to Work Out AE'!$D141, (AO143*AP143))</f>
        <v>0</v>
      </c>
      <c r="AR143" s="277" t="str">
        <f t="shared" si="94"/>
        <v/>
      </c>
      <c r="AS143" s="278"/>
      <c r="AT143" s="278"/>
      <c r="AU143" s="93" t="str">
        <f t="shared" si="95"/>
        <v/>
      </c>
      <c r="AV143" s="94" t="str">
        <f t="shared" si="96"/>
        <v/>
      </c>
      <c r="AW143" s="95" t="str">
        <f t="shared" si="97"/>
        <v/>
      </c>
      <c r="AX143" s="315" t="str">
        <f t="shared" si="98"/>
        <v/>
      </c>
      <c r="AY143" s="328" t="str">
        <f t="shared" si="73"/>
        <v/>
      </c>
      <c r="AZ143" s="319" t="str">
        <f t="shared" si="99"/>
        <v/>
      </c>
      <c r="BA143" s="97" t="str">
        <f t="shared" si="100"/>
        <v/>
      </c>
      <c r="BB143" s="97" t="str">
        <f t="shared" si="101"/>
        <v/>
      </c>
      <c r="BC143" s="394" t="str">
        <f t="shared" si="102"/>
        <v/>
      </c>
      <c r="BD143" s="388" t="str">
        <f t="shared" ca="1" si="103"/>
        <v/>
      </c>
      <c r="BE143" s="271"/>
      <c r="BF143" s="289"/>
      <c r="BG143" s="345"/>
      <c r="BH143" s="290"/>
    </row>
    <row r="144" spans="1:60" ht="22.5" customHeight="1">
      <c r="A144" s="120"/>
      <c r="B144" s="221" t="str">
        <f>IF(ISBLANK('Baseline Paddock Data'!B144),"",'Baseline Paddock Data'!B144)</f>
        <v/>
      </c>
      <c r="C144" s="83" t="str">
        <f>IF(ISBLANK('Baseline Paddock Data'!C144),"",'Baseline Paddock Data'!C144)</f>
        <v/>
      </c>
      <c r="D144" s="326">
        <f>IF(ISBLANK(C144),"",(IF(ISBLANK('Baseline Paddock Data'!D144),'Baseline Paddock Data'!F144,'Baseline Paddock Data'!D144/2.471)))</f>
        <v>0</v>
      </c>
      <c r="E144" s="326">
        <f>IF(ISBLANK(C144),"",(IF(ISBLANK('Baseline Paddock Data'!E144),'Baseline Paddock Data'!G144,'Baseline Paddock Data'!E144/2.471)))</f>
        <v>0</v>
      </c>
      <c r="F144" s="230" t="str">
        <f>IF(ISBLANK('Baseline Paddock Data'!H144),"",'Baseline Paddock Data'!H144)</f>
        <v/>
      </c>
      <c r="G144" s="270"/>
      <c r="H144" s="271"/>
      <c r="I144" s="272"/>
      <c r="J144" s="92">
        <f>IF(ISBLANK(H144), 'Enter Head to Work Out AE'!D142, (H144*I144))</f>
        <v>0</v>
      </c>
      <c r="K144" s="277" t="str">
        <f t="shared" si="74"/>
        <v/>
      </c>
      <c r="L144" s="278"/>
      <c r="M144" s="278"/>
      <c r="N144" s="93" t="str">
        <f t="shared" si="75"/>
        <v/>
      </c>
      <c r="O144" s="94" t="str">
        <f t="shared" si="76"/>
        <v/>
      </c>
      <c r="P144" s="95" t="str">
        <f t="shared" si="77"/>
        <v/>
      </c>
      <c r="Q144" s="315" t="str">
        <f t="shared" si="78"/>
        <v/>
      </c>
      <c r="R144" s="317"/>
      <c r="S144" s="330" t="str" cm="1">
        <f t="array" ref="S144">IF(G144=0,"",_xlfn.IFS(G144="No grazing value - 0",R144*0,G144="Low - 10%",R144*0.1,G144="Moderate - 20%",R144*0.2,G144="High - 30%",R144*0.3,G144="Introduced pastures/Intensive - 45%", R144*0.45, G144="STACK method",R144*1))</f>
        <v/>
      </c>
      <c r="T144" s="319" t="str">
        <f t="shared" si="79"/>
        <v/>
      </c>
      <c r="U144" s="97" t="str">
        <f t="shared" si="80"/>
        <v/>
      </c>
      <c r="V144" s="97" t="str">
        <f t="shared" si="81"/>
        <v/>
      </c>
      <c r="W144" s="389" t="str">
        <f t="shared" si="82"/>
        <v/>
      </c>
      <c r="X144" s="388" t="str">
        <f t="shared" ca="1" si="83"/>
        <v/>
      </c>
      <c r="Y144" s="283"/>
      <c r="Z144" s="284"/>
      <c r="AA144" s="92">
        <f>IF(ISBLANK(Y144), 'Enter Head to Work Out AE'!$D142, (Y144*Z144))</f>
        <v>0</v>
      </c>
      <c r="AB144" s="277" t="str">
        <f t="shared" si="84"/>
        <v/>
      </c>
      <c r="AC144" s="278"/>
      <c r="AD144" s="278"/>
      <c r="AE144" s="93" t="str">
        <f t="shared" si="85"/>
        <v/>
      </c>
      <c r="AF144" s="94" t="str">
        <f t="shared" si="86"/>
        <v/>
      </c>
      <c r="AG144" s="95" t="str">
        <f t="shared" si="87"/>
        <v/>
      </c>
      <c r="AH144" s="315" t="str">
        <f t="shared" si="88"/>
        <v/>
      </c>
      <c r="AI144" s="328" t="str">
        <f t="shared" si="89"/>
        <v/>
      </c>
      <c r="AJ144" s="319" t="str">
        <f t="shared" si="90"/>
        <v/>
      </c>
      <c r="AK144" s="97" t="str">
        <f t="shared" si="91"/>
        <v/>
      </c>
      <c r="AL144" s="97" t="str">
        <f t="shared" si="72"/>
        <v/>
      </c>
      <c r="AM144" s="394" t="str">
        <f t="shared" si="92"/>
        <v/>
      </c>
      <c r="AN144" s="388" t="str">
        <f t="shared" ca="1" si="93"/>
        <v/>
      </c>
      <c r="AO144" s="271"/>
      <c r="AP144" s="284"/>
      <c r="AQ144" s="92">
        <f>IF(ISBLANK(AO144), 'Enter Head to Work Out AE'!$D142, (AO144*AP144))</f>
        <v>0</v>
      </c>
      <c r="AR144" s="277" t="str">
        <f t="shared" si="94"/>
        <v/>
      </c>
      <c r="AS144" s="278"/>
      <c r="AT144" s="278"/>
      <c r="AU144" s="93" t="str">
        <f t="shared" si="95"/>
        <v/>
      </c>
      <c r="AV144" s="94" t="str">
        <f t="shared" si="96"/>
        <v/>
      </c>
      <c r="AW144" s="95" t="str">
        <f t="shared" si="97"/>
        <v/>
      </c>
      <c r="AX144" s="315" t="str">
        <f t="shared" si="98"/>
        <v/>
      </c>
      <c r="AY144" s="328" t="str">
        <f t="shared" si="73"/>
        <v/>
      </c>
      <c r="AZ144" s="319" t="str">
        <f t="shared" si="99"/>
        <v/>
      </c>
      <c r="BA144" s="97" t="str">
        <f t="shared" si="100"/>
        <v/>
      </c>
      <c r="BB144" s="97" t="str">
        <f t="shared" si="101"/>
        <v/>
      </c>
      <c r="BC144" s="394" t="str">
        <f t="shared" si="102"/>
        <v/>
      </c>
      <c r="BD144" s="388" t="str">
        <f t="shared" ca="1" si="103"/>
        <v/>
      </c>
      <c r="BE144" s="271"/>
      <c r="BF144" s="289"/>
      <c r="BG144" s="345"/>
      <c r="BH144" s="290"/>
    </row>
    <row r="145" spans="1:60" ht="22.5" customHeight="1">
      <c r="A145" s="120"/>
      <c r="B145" s="221" t="str">
        <f>IF(ISBLANK('Baseline Paddock Data'!B145),"",'Baseline Paddock Data'!B145)</f>
        <v/>
      </c>
      <c r="C145" s="83" t="str">
        <f>IF(ISBLANK('Baseline Paddock Data'!C145),"",'Baseline Paddock Data'!C145)</f>
        <v/>
      </c>
      <c r="D145" s="326">
        <f>IF(ISBLANK(C145),"",(IF(ISBLANK('Baseline Paddock Data'!D145),'Baseline Paddock Data'!F145,'Baseline Paddock Data'!D145/2.471)))</f>
        <v>0</v>
      </c>
      <c r="E145" s="326">
        <f>IF(ISBLANK(C145),"",(IF(ISBLANK('Baseline Paddock Data'!E145),'Baseline Paddock Data'!G145,'Baseline Paddock Data'!E145/2.471)))</f>
        <v>0</v>
      </c>
      <c r="F145" s="230" t="str">
        <f>IF(ISBLANK('Baseline Paddock Data'!H145),"",'Baseline Paddock Data'!H145)</f>
        <v/>
      </c>
      <c r="G145" s="270"/>
      <c r="H145" s="271"/>
      <c r="I145" s="272"/>
      <c r="J145" s="92">
        <f>IF(ISBLANK(H145), 'Enter Head to Work Out AE'!D143, (H145*I145))</f>
        <v>0</v>
      </c>
      <c r="K145" s="277" t="str">
        <f t="shared" si="74"/>
        <v/>
      </c>
      <c r="L145" s="278"/>
      <c r="M145" s="278"/>
      <c r="N145" s="93" t="str">
        <f t="shared" si="75"/>
        <v/>
      </c>
      <c r="O145" s="94" t="str">
        <f t="shared" si="76"/>
        <v/>
      </c>
      <c r="P145" s="95" t="str">
        <f t="shared" si="77"/>
        <v/>
      </c>
      <c r="Q145" s="315" t="str">
        <f t="shared" si="78"/>
        <v/>
      </c>
      <c r="R145" s="317"/>
      <c r="S145" s="330" t="str" cm="1">
        <f t="array" ref="S145">IF(G145=0,"",_xlfn.IFS(G145="No grazing value - 0",R145*0,G145="Low - 10%",R145*0.1,G145="Moderate - 20%",R145*0.2,G145="High - 30%",R145*0.3,G145="Introduced pastures/Intensive - 45%", R145*0.45, G145="STACK method",R145*1))</f>
        <v/>
      </c>
      <c r="T145" s="319" t="str">
        <f t="shared" si="79"/>
        <v/>
      </c>
      <c r="U145" s="97" t="str">
        <f t="shared" si="80"/>
        <v/>
      </c>
      <c r="V145" s="97" t="str">
        <f t="shared" si="81"/>
        <v/>
      </c>
      <c r="W145" s="389" t="str">
        <f t="shared" si="82"/>
        <v/>
      </c>
      <c r="X145" s="388" t="str">
        <f t="shared" ca="1" si="83"/>
        <v/>
      </c>
      <c r="Y145" s="283"/>
      <c r="Z145" s="284"/>
      <c r="AA145" s="92">
        <f>IF(ISBLANK(Y145), 'Enter Head to Work Out AE'!$D143, (Y145*Z145))</f>
        <v>0</v>
      </c>
      <c r="AB145" s="277" t="str">
        <f t="shared" si="84"/>
        <v/>
      </c>
      <c r="AC145" s="278"/>
      <c r="AD145" s="278"/>
      <c r="AE145" s="93" t="str">
        <f t="shared" si="85"/>
        <v/>
      </c>
      <c r="AF145" s="94" t="str">
        <f t="shared" si="86"/>
        <v/>
      </c>
      <c r="AG145" s="95" t="str">
        <f t="shared" si="87"/>
        <v/>
      </c>
      <c r="AH145" s="315" t="str">
        <f t="shared" si="88"/>
        <v/>
      </c>
      <c r="AI145" s="328" t="str">
        <f t="shared" si="89"/>
        <v/>
      </c>
      <c r="AJ145" s="319" t="str">
        <f t="shared" si="90"/>
        <v/>
      </c>
      <c r="AK145" s="97" t="str">
        <f t="shared" si="91"/>
        <v/>
      </c>
      <c r="AL145" s="97" t="str">
        <f t="shared" si="72"/>
        <v/>
      </c>
      <c r="AM145" s="394" t="str">
        <f t="shared" si="92"/>
        <v/>
      </c>
      <c r="AN145" s="388" t="str">
        <f t="shared" ca="1" si="93"/>
        <v/>
      </c>
      <c r="AO145" s="271"/>
      <c r="AP145" s="284"/>
      <c r="AQ145" s="92">
        <f>IF(ISBLANK(AO145), 'Enter Head to Work Out AE'!$D143, (AO145*AP145))</f>
        <v>0</v>
      </c>
      <c r="AR145" s="277" t="str">
        <f t="shared" si="94"/>
        <v/>
      </c>
      <c r="AS145" s="278"/>
      <c r="AT145" s="278"/>
      <c r="AU145" s="93" t="str">
        <f t="shared" si="95"/>
        <v/>
      </c>
      <c r="AV145" s="94" t="str">
        <f t="shared" si="96"/>
        <v/>
      </c>
      <c r="AW145" s="95" t="str">
        <f t="shared" si="97"/>
        <v/>
      </c>
      <c r="AX145" s="315" t="str">
        <f t="shared" si="98"/>
        <v/>
      </c>
      <c r="AY145" s="328" t="str">
        <f t="shared" si="73"/>
        <v/>
      </c>
      <c r="AZ145" s="319" t="str">
        <f t="shared" si="99"/>
        <v/>
      </c>
      <c r="BA145" s="97" t="str">
        <f t="shared" si="100"/>
        <v/>
      </c>
      <c r="BB145" s="97" t="str">
        <f t="shared" si="101"/>
        <v/>
      </c>
      <c r="BC145" s="394" t="str">
        <f t="shared" si="102"/>
        <v/>
      </c>
      <c r="BD145" s="388" t="str">
        <f t="shared" ca="1" si="103"/>
        <v/>
      </c>
      <c r="BE145" s="271"/>
      <c r="BF145" s="289"/>
      <c r="BG145" s="345"/>
      <c r="BH145" s="290"/>
    </row>
    <row r="146" spans="1:60" ht="22.5" customHeight="1">
      <c r="A146" s="120"/>
      <c r="B146" s="221" t="str">
        <f>IF(ISBLANK('Baseline Paddock Data'!B146),"",'Baseline Paddock Data'!B146)</f>
        <v/>
      </c>
      <c r="C146" s="83" t="str">
        <f>IF(ISBLANK('Baseline Paddock Data'!C146),"",'Baseline Paddock Data'!C146)</f>
        <v/>
      </c>
      <c r="D146" s="326">
        <f>IF(ISBLANK(C146),"",(IF(ISBLANK('Baseline Paddock Data'!D146),'Baseline Paddock Data'!F146,'Baseline Paddock Data'!D146/2.471)))</f>
        <v>0</v>
      </c>
      <c r="E146" s="326">
        <f>IF(ISBLANK(C146),"",(IF(ISBLANK('Baseline Paddock Data'!E146),'Baseline Paddock Data'!G146,'Baseline Paddock Data'!E146/2.471)))</f>
        <v>0</v>
      </c>
      <c r="F146" s="230" t="str">
        <f>IF(ISBLANK('Baseline Paddock Data'!H146),"",'Baseline Paddock Data'!H146)</f>
        <v/>
      </c>
      <c r="G146" s="270"/>
      <c r="H146" s="271"/>
      <c r="I146" s="272"/>
      <c r="J146" s="92">
        <f>IF(ISBLANK(H146), 'Enter Head to Work Out AE'!D144, (H146*I146))</f>
        <v>0</v>
      </c>
      <c r="K146" s="277" t="str">
        <f t="shared" si="74"/>
        <v/>
      </c>
      <c r="L146" s="278"/>
      <c r="M146" s="278"/>
      <c r="N146" s="93" t="str">
        <f t="shared" si="75"/>
        <v/>
      </c>
      <c r="O146" s="94" t="str">
        <f t="shared" si="76"/>
        <v/>
      </c>
      <c r="P146" s="95" t="str">
        <f t="shared" si="77"/>
        <v/>
      </c>
      <c r="Q146" s="315" t="str">
        <f t="shared" si="78"/>
        <v/>
      </c>
      <c r="R146" s="317"/>
      <c r="S146" s="330" t="str" cm="1">
        <f t="array" ref="S146">IF(G146=0,"",_xlfn.IFS(G146="No grazing value - 0",R146*0,G146="Low - 10%",R146*0.1,G146="Moderate - 20%",R146*0.2,G146="High - 30%",R146*0.3,G146="Introduced pastures/Intensive - 45%", R146*0.45, G146="STACK method",R146*1))</f>
        <v/>
      </c>
      <c r="T146" s="319" t="str">
        <f t="shared" si="79"/>
        <v/>
      </c>
      <c r="U146" s="97" t="str">
        <f t="shared" si="80"/>
        <v/>
      </c>
      <c r="V146" s="97" t="str">
        <f t="shared" si="81"/>
        <v/>
      </c>
      <c r="W146" s="389" t="str">
        <f t="shared" si="82"/>
        <v/>
      </c>
      <c r="X146" s="388" t="str">
        <f t="shared" ca="1" si="83"/>
        <v/>
      </c>
      <c r="Y146" s="283"/>
      <c r="Z146" s="284"/>
      <c r="AA146" s="92">
        <f>IF(ISBLANK(Y146), 'Enter Head to Work Out AE'!$D144, (Y146*Z146))</f>
        <v>0</v>
      </c>
      <c r="AB146" s="277" t="str">
        <f t="shared" si="84"/>
        <v/>
      </c>
      <c r="AC146" s="278"/>
      <c r="AD146" s="278"/>
      <c r="AE146" s="93" t="str">
        <f t="shared" si="85"/>
        <v/>
      </c>
      <c r="AF146" s="94" t="str">
        <f t="shared" si="86"/>
        <v/>
      </c>
      <c r="AG146" s="95" t="str">
        <f t="shared" si="87"/>
        <v/>
      </c>
      <c r="AH146" s="315" t="str">
        <f t="shared" si="88"/>
        <v/>
      </c>
      <c r="AI146" s="328" t="str">
        <f t="shared" si="89"/>
        <v/>
      </c>
      <c r="AJ146" s="319" t="str">
        <f t="shared" si="90"/>
        <v/>
      </c>
      <c r="AK146" s="97" t="str">
        <f t="shared" si="91"/>
        <v/>
      </c>
      <c r="AL146" s="97" t="str">
        <f t="shared" si="72"/>
        <v/>
      </c>
      <c r="AM146" s="394" t="str">
        <f t="shared" si="92"/>
        <v/>
      </c>
      <c r="AN146" s="388" t="str">
        <f t="shared" ca="1" si="93"/>
        <v/>
      </c>
      <c r="AO146" s="271"/>
      <c r="AP146" s="284"/>
      <c r="AQ146" s="92">
        <f>IF(ISBLANK(AO146), 'Enter Head to Work Out AE'!$D144, (AO146*AP146))</f>
        <v>0</v>
      </c>
      <c r="AR146" s="277" t="str">
        <f t="shared" si="94"/>
        <v/>
      </c>
      <c r="AS146" s="278"/>
      <c r="AT146" s="278"/>
      <c r="AU146" s="93" t="str">
        <f t="shared" si="95"/>
        <v/>
      </c>
      <c r="AV146" s="94" t="str">
        <f t="shared" si="96"/>
        <v/>
      </c>
      <c r="AW146" s="95" t="str">
        <f t="shared" si="97"/>
        <v/>
      </c>
      <c r="AX146" s="315" t="str">
        <f t="shared" si="98"/>
        <v/>
      </c>
      <c r="AY146" s="328" t="str">
        <f t="shared" si="73"/>
        <v/>
      </c>
      <c r="AZ146" s="319" t="str">
        <f t="shared" si="99"/>
        <v/>
      </c>
      <c r="BA146" s="97" t="str">
        <f t="shared" si="100"/>
        <v/>
      </c>
      <c r="BB146" s="97" t="str">
        <f t="shared" si="101"/>
        <v/>
      </c>
      <c r="BC146" s="394" t="str">
        <f t="shared" si="102"/>
        <v/>
      </c>
      <c r="BD146" s="388" t="str">
        <f t="shared" ca="1" si="103"/>
        <v/>
      </c>
      <c r="BE146" s="271"/>
      <c r="BF146" s="289"/>
      <c r="BG146" s="345"/>
      <c r="BH146" s="290"/>
    </row>
    <row r="147" spans="1:60" ht="22.5" customHeight="1">
      <c r="A147" s="120"/>
      <c r="B147" s="221" t="str">
        <f>IF(ISBLANK('Baseline Paddock Data'!B147),"",'Baseline Paddock Data'!B147)</f>
        <v/>
      </c>
      <c r="C147" s="83" t="str">
        <f>IF(ISBLANK('Baseline Paddock Data'!C147),"",'Baseline Paddock Data'!C147)</f>
        <v/>
      </c>
      <c r="D147" s="326">
        <f>IF(ISBLANK(C147),"",(IF(ISBLANK('Baseline Paddock Data'!D147),'Baseline Paddock Data'!F147,'Baseline Paddock Data'!D147/2.471)))</f>
        <v>0</v>
      </c>
      <c r="E147" s="326">
        <f>IF(ISBLANK(C147),"",(IF(ISBLANK('Baseline Paddock Data'!E147),'Baseline Paddock Data'!G147,'Baseline Paddock Data'!E147/2.471)))</f>
        <v>0</v>
      </c>
      <c r="F147" s="230" t="str">
        <f>IF(ISBLANK('Baseline Paddock Data'!H147),"",'Baseline Paddock Data'!H147)</f>
        <v/>
      </c>
      <c r="G147" s="270"/>
      <c r="H147" s="271"/>
      <c r="I147" s="272"/>
      <c r="J147" s="92">
        <f>IF(ISBLANK(H147), 'Enter Head to Work Out AE'!D145, (H147*I147))</f>
        <v>0</v>
      </c>
      <c r="K147" s="277" t="str">
        <f t="shared" si="74"/>
        <v/>
      </c>
      <c r="L147" s="278"/>
      <c r="M147" s="278"/>
      <c r="N147" s="93" t="str">
        <f t="shared" si="75"/>
        <v/>
      </c>
      <c r="O147" s="94" t="str">
        <f t="shared" si="76"/>
        <v/>
      </c>
      <c r="P147" s="95" t="str">
        <f t="shared" si="77"/>
        <v/>
      </c>
      <c r="Q147" s="315" t="str">
        <f t="shared" si="78"/>
        <v/>
      </c>
      <c r="R147" s="317"/>
      <c r="S147" s="330" t="str" cm="1">
        <f t="array" ref="S147">IF(G147=0,"",_xlfn.IFS(G147="No grazing value - 0",R147*0,G147="Low - 10%",R147*0.1,G147="Moderate - 20%",R147*0.2,G147="High - 30%",R147*0.3,G147="Introduced pastures/Intensive - 45%", R147*0.45, G147="STACK method",R147*1))</f>
        <v/>
      </c>
      <c r="T147" s="319" t="str">
        <f t="shared" si="79"/>
        <v/>
      </c>
      <c r="U147" s="97" t="str">
        <f t="shared" si="80"/>
        <v/>
      </c>
      <c r="V147" s="97" t="str">
        <f t="shared" si="81"/>
        <v/>
      </c>
      <c r="W147" s="389" t="str">
        <f t="shared" si="82"/>
        <v/>
      </c>
      <c r="X147" s="388" t="str">
        <f t="shared" ca="1" si="83"/>
        <v/>
      </c>
      <c r="Y147" s="283"/>
      <c r="Z147" s="284"/>
      <c r="AA147" s="92">
        <f>IF(ISBLANK(Y147), 'Enter Head to Work Out AE'!$D145, (Y147*Z147))</f>
        <v>0</v>
      </c>
      <c r="AB147" s="277" t="str">
        <f t="shared" si="84"/>
        <v/>
      </c>
      <c r="AC147" s="278"/>
      <c r="AD147" s="278"/>
      <c r="AE147" s="93" t="str">
        <f t="shared" si="85"/>
        <v/>
      </c>
      <c r="AF147" s="94" t="str">
        <f t="shared" si="86"/>
        <v/>
      </c>
      <c r="AG147" s="95" t="str">
        <f t="shared" si="87"/>
        <v/>
      </c>
      <c r="AH147" s="315" t="str">
        <f t="shared" si="88"/>
        <v/>
      </c>
      <c r="AI147" s="328" t="str">
        <f t="shared" si="89"/>
        <v/>
      </c>
      <c r="AJ147" s="319" t="str">
        <f t="shared" si="90"/>
        <v/>
      </c>
      <c r="AK147" s="97" t="str">
        <f t="shared" si="91"/>
        <v/>
      </c>
      <c r="AL147" s="97" t="str">
        <f t="shared" si="72"/>
        <v/>
      </c>
      <c r="AM147" s="394" t="str">
        <f t="shared" si="92"/>
        <v/>
      </c>
      <c r="AN147" s="388" t="str">
        <f t="shared" ca="1" si="93"/>
        <v/>
      </c>
      <c r="AO147" s="271"/>
      <c r="AP147" s="284"/>
      <c r="AQ147" s="92">
        <f>IF(ISBLANK(AO147), 'Enter Head to Work Out AE'!$D145, (AO147*AP147))</f>
        <v>0</v>
      </c>
      <c r="AR147" s="277" t="str">
        <f t="shared" si="94"/>
        <v/>
      </c>
      <c r="AS147" s="278"/>
      <c r="AT147" s="278"/>
      <c r="AU147" s="93" t="str">
        <f t="shared" si="95"/>
        <v/>
      </c>
      <c r="AV147" s="94" t="str">
        <f t="shared" si="96"/>
        <v/>
      </c>
      <c r="AW147" s="95" t="str">
        <f t="shared" si="97"/>
        <v/>
      </c>
      <c r="AX147" s="315" t="str">
        <f t="shared" si="98"/>
        <v/>
      </c>
      <c r="AY147" s="328" t="str">
        <f t="shared" si="73"/>
        <v/>
      </c>
      <c r="AZ147" s="319" t="str">
        <f t="shared" si="99"/>
        <v/>
      </c>
      <c r="BA147" s="97" t="str">
        <f t="shared" si="100"/>
        <v/>
      </c>
      <c r="BB147" s="97" t="str">
        <f t="shared" si="101"/>
        <v/>
      </c>
      <c r="BC147" s="394" t="str">
        <f t="shared" si="102"/>
        <v/>
      </c>
      <c r="BD147" s="388" t="str">
        <f t="shared" ca="1" si="103"/>
        <v/>
      </c>
      <c r="BE147" s="271"/>
      <c r="BF147" s="289"/>
      <c r="BG147" s="345"/>
      <c r="BH147" s="290"/>
    </row>
    <row r="148" spans="1:60" ht="22.5" customHeight="1">
      <c r="A148" s="120"/>
      <c r="B148" s="221" t="str">
        <f>IF(ISBLANK('Baseline Paddock Data'!B148),"",'Baseline Paddock Data'!B148)</f>
        <v/>
      </c>
      <c r="C148" s="83" t="str">
        <f>IF(ISBLANK('Baseline Paddock Data'!C148),"",'Baseline Paddock Data'!C148)</f>
        <v/>
      </c>
      <c r="D148" s="326">
        <f>IF(ISBLANK(C148),"",(IF(ISBLANK('Baseline Paddock Data'!D148),'Baseline Paddock Data'!F148,'Baseline Paddock Data'!D148/2.471)))</f>
        <v>0</v>
      </c>
      <c r="E148" s="326">
        <f>IF(ISBLANK(C148),"",(IF(ISBLANK('Baseline Paddock Data'!E148),'Baseline Paddock Data'!G148,'Baseline Paddock Data'!E148/2.471)))</f>
        <v>0</v>
      </c>
      <c r="F148" s="230" t="str">
        <f>IF(ISBLANK('Baseline Paddock Data'!H148),"",'Baseline Paddock Data'!H148)</f>
        <v/>
      </c>
      <c r="G148" s="270"/>
      <c r="H148" s="271"/>
      <c r="I148" s="272"/>
      <c r="J148" s="92">
        <f>IF(ISBLANK(H148), 'Enter Head to Work Out AE'!D146, (H148*I148))</f>
        <v>0</v>
      </c>
      <c r="K148" s="277" t="str">
        <f t="shared" si="74"/>
        <v/>
      </c>
      <c r="L148" s="278"/>
      <c r="M148" s="278"/>
      <c r="N148" s="93" t="str">
        <f t="shared" si="75"/>
        <v/>
      </c>
      <c r="O148" s="94" t="str">
        <f t="shared" si="76"/>
        <v/>
      </c>
      <c r="P148" s="95" t="str">
        <f t="shared" si="77"/>
        <v/>
      </c>
      <c r="Q148" s="315" t="str">
        <f t="shared" si="78"/>
        <v/>
      </c>
      <c r="R148" s="317"/>
      <c r="S148" s="330" t="str" cm="1">
        <f t="array" ref="S148">IF(G148=0,"",_xlfn.IFS(G148="No grazing value - 0",R148*0,G148="Low - 10%",R148*0.1,G148="Moderate - 20%",R148*0.2,G148="High - 30%",R148*0.3,G148="Introduced pastures/Intensive - 45%", R148*0.45, G148="STACK method",R148*1))</f>
        <v/>
      </c>
      <c r="T148" s="319" t="str">
        <f t="shared" si="79"/>
        <v/>
      </c>
      <c r="U148" s="97" t="str">
        <f t="shared" si="80"/>
        <v/>
      </c>
      <c r="V148" s="97" t="str">
        <f t="shared" si="81"/>
        <v/>
      </c>
      <c r="W148" s="389" t="str">
        <f t="shared" si="82"/>
        <v/>
      </c>
      <c r="X148" s="388" t="str">
        <f t="shared" ca="1" si="83"/>
        <v/>
      </c>
      <c r="Y148" s="283"/>
      <c r="Z148" s="284"/>
      <c r="AA148" s="92">
        <f>IF(ISBLANK(Y148), 'Enter Head to Work Out AE'!$D146, (Y148*Z148))</f>
        <v>0</v>
      </c>
      <c r="AB148" s="277" t="str">
        <f t="shared" si="84"/>
        <v/>
      </c>
      <c r="AC148" s="278"/>
      <c r="AD148" s="278"/>
      <c r="AE148" s="93" t="str">
        <f t="shared" si="85"/>
        <v/>
      </c>
      <c r="AF148" s="94" t="str">
        <f t="shared" si="86"/>
        <v/>
      </c>
      <c r="AG148" s="95" t="str">
        <f t="shared" si="87"/>
        <v/>
      </c>
      <c r="AH148" s="315" t="str">
        <f t="shared" si="88"/>
        <v/>
      </c>
      <c r="AI148" s="328" t="str">
        <f t="shared" si="89"/>
        <v/>
      </c>
      <c r="AJ148" s="319" t="str">
        <f t="shared" si="90"/>
        <v/>
      </c>
      <c r="AK148" s="97" t="str">
        <f t="shared" si="91"/>
        <v/>
      </c>
      <c r="AL148" s="97" t="str">
        <f t="shared" si="72"/>
        <v/>
      </c>
      <c r="AM148" s="394" t="str">
        <f t="shared" si="92"/>
        <v/>
      </c>
      <c r="AN148" s="388" t="str">
        <f t="shared" ca="1" si="93"/>
        <v/>
      </c>
      <c r="AO148" s="271"/>
      <c r="AP148" s="284"/>
      <c r="AQ148" s="92">
        <f>IF(ISBLANK(AO148), 'Enter Head to Work Out AE'!$D146, (AO148*AP148))</f>
        <v>0</v>
      </c>
      <c r="AR148" s="277" t="str">
        <f t="shared" si="94"/>
        <v/>
      </c>
      <c r="AS148" s="278"/>
      <c r="AT148" s="278"/>
      <c r="AU148" s="93" t="str">
        <f t="shared" si="95"/>
        <v/>
      </c>
      <c r="AV148" s="94" t="str">
        <f t="shared" si="96"/>
        <v/>
      </c>
      <c r="AW148" s="95" t="str">
        <f t="shared" si="97"/>
        <v/>
      </c>
      <c r="AX148" s="315" t="str">
        <f t="shared" si="98"/>
        <v/>
      </c>
      <c r="AY148" s="328" t="str">
        <f t="shared" si="73"/>
        <v/>
      </c>
      <c r="AZ148" s="319" t="str">
        <f t="shared" si="99"/>
        <v/>
      </c>
      <c r="BA148" s="97" t="str">
        <f t="shared" si="100"/>
        <v/>
      </c>
      <c r="BB148" s="97" t="str">
        <f t="shared" si="101"/>
        <v/>
      </c>
      <c r="BC148" s="394" t="str">
        <f t="shared" si="102"/>
        <v/>
      </c>
      <c r="BD148" s="388" t="str">
        <f t="shared" ca="1" si="103"/>
        <v/>
      </c>
      <c r="BE148" s="271"/>
      <c r="BF148" s="289"/>
      <c r="BG148" s="345"/>
      <c r="BH148" s="290"/>
    </row>
    <row r="149" spans="1:60" ht="22.5" customHeight="1">
      <c r="A149" s="120"/>
      <c r="B149" s="221" t="str">
        <f>IF(ISBLANK('Baseline Paddock Data'!B149),"",'Baseline Paddock Data'!B149)</f>
        <v/>
      </c>
      <c r="C149" s="83" t="str">
        <f>IF(ISBLANK('Baseline Paddock Data'!C149),"",'Baseline Paddock Data'!C149)</f>
        <v/>
      </c>
      <c r="D149" s="326">
        <f>IF(ISBLANK(C149),"",(IF(ISBLANK('Baseline Paddock Data'!D149),'Baseline Paddock Data'!F149,'Baseline Paddock Data'!D149/2.471)))</f>
        <v>0</v>
      </c>
      <c r="E149" s="326">
        <f>IF(ISBLANK(C149),"",(IF(ISBLANK('Baseline Paddock Data'!E149),'Baseline Paddock Data'!G149,'Baseline Paddock Data'!E149/2.471)))</f>
        <v>0</v>
      </c>
      <c r="F149" s="230" t="str">
        <f>IF(ISBLANK('Baseline Paddock Data'!H149),"",'Baseline Paddock Data'!H149)</f>
        <v/>
      </c>
      <c r="G149" s="270"/>
      <c r="H149" s="271"/>
      <c r="I149" s="272"/>
      <c r="J149" s="92">
        <f>IF(ISBLANK(H149), 'Enter Head to Work Out AE'!D147, (H149*I149))</f>
        <v>0</v>
      </c>
      <c r="K149" s="277" t="str">
        <f t="shared" si="74"/>
        <v/>
      </c>
      <c r="L149" s="278"/>
      <c r="M149" s="278"/>
      <c r="N149" s="93" t="str">
        <f t="shared" si="75"/>
        <v/>
      </c>
      <c r="O149" s="94" t="str">
        <f t="shared" si="76"/>
        <v/>
      </c>
      <c r="P149" s="95" t="str">
        <f t="shared" si="77"/>
        <v/>
      </c>
      <c r="Q149" s="315" t="str">
        <f t="shared" si="78"/>
        <v/>
      </c>
      <c r="R149" s="317"/>
      <c r="S149" s="330" t="str" cm="1">
        <f t="array" ref="S149">IF(G149=0,"",_xlfn.IFS(G149="No grazing value - 0",R149*0,G149="Low - 10%",R149*0.1,G149="Moderate - 20%",R149*0.2,G149="High - 30%",R149*0.3,G149="Introduced pastures/Intensive - 45%", R149*0.45, G149="STACK method",R149*1))</f>
        <v/>
      </c>
      <c r="T149" s="319" t="str">
        <f t="shared" si="79"/>
        <v/>
      </c>
      <c r="U149" s="97" t="str">
        <f t="shared" si="80"/>
        <v/>
      </c>
      <c r="V149" s="97" t="str">
        <f t="shared" si="81"/>
        <v/>
      </c>
      <c r="W149" s="389" t="str">
        <f t="shared" si="82"/>
        <v/>
      </c>
      <c r="X149" s="388" t="str">
        <f t="shared" ca="1" si="83"/>
        <v/>
      </c>
      <c r="Y149" s="283"/>
      <c r="Z149" s="284"/>
      <c r="AA149" s="92">
        <f>IF(ISBLANK(Y149), 'Enter Head to Work Out AE'!$D147, (Y149*Z149))</f>
        <v>0</v>
      </c>
      <c r="AB149" s="277" t="str">
        <f t="shared" si="84"/>
        <v/>
      </c>
      <c r="AC149" s="278"/>
      <c r="AD149" s="278"/>
      <c r="AE149" s="93" t="str">
        <f t="shared" si="85"/>
        <v/>
      </c>
      <c r="AF149" s="94" t="str">
        <f t="shared" si="86"/>
        <v/>
      </c>
      <c r="AG149" s="95" t="str">
        <f t="shared" si="87"/>
        <v/>
      </c>
      <c r="AH149" s="315" t="str">
        <f t="shared" si="88"/>
        <v/>
      </c>
      <c r="AI149" s="328" t="str">
        <f t="shared" si="89"/>
        <v/>
      </c>
      <c r="AJ149" s="319" t="str">
        <f t="shared" si="90"/>
        <v/>
      </c>
      <c r="AK149" s="97" t="str">
        <f t="shared" si="91"/>
        <v/>
      </c>
      <c r="AL149" s="97" t="str">
        <f t="shared" si="72"/>
        <v/>
      </c>
      <c r="AM149" s="394" t="str">
        <f t="shared" si="92"/>
        <v/>
      </c>
      <c r="AN149" s="388" t="str">
        <f t="shared" ca="1" si="93"/>
        <v/>
      </c>
      <c r="AO149" s="271"/>
      <c r="AP149" s="284"/>
      <c r="AQ149" s="92">
        <f>IF(ISBLANK(AO149), 'Enter Head to Work Out AE'!$D147, (AO149*AP149))</f>
        <v>0</v>
      </c>
      <c r="AR149" s="277" t="str">
        <f t="shared" si="94"/>
        <v/>
      </c>
      <c r="AS149" s="278"/>
      <c r="AT149" s="278"/>
      <c r="AU149" s="93" t="str">
        <f t="shared" si="95"/>
        <v/>
      </c>
      <c r="AV149" s="94" t="str">
        <f t="shared" si="96"/>
        <v/>
      </c>
      <c r="AW149" s="95" t="str">
        <f t="shared" si="97"/>
        <v/>
      </c>
      <c r="AX149" s="315" t="str">
        <f t="shared" si="98"/>
        <v/>
      </c>
      <c r="AY149" s="328" t="str">
        <f t="shared" si="73"/>
        <v/>
      </c>
      <c r="AZ149" s="319" t="str">
        <f t="shared" si="99"/>
        <v/>
      </c>
      <c r="BA149" s="97" t="str">
        <f t="shared" si="100"/>
        <v/>
      </c>
      <c r="BB149" s="97" t="str">
        <f t="shared" si="101"/>
        <v/>
      </c>
      <c r="BC149" s="394" t="str">
        <f t="shared" si="102"/>
        <v/>
      </c>
      <c r="BD149" s="388" t="str">
        <f t="shared" ca="1" si="103"/>
        <v/>
      </c>
      <c r="BE149" s="271"/>
      <c r="BF149" s="289"/>
      <c r="BG149" s="345"/>
      <c r="BH149" s="290"/>
    </row>
    <row r="150" spans="1:60" ht="22.5" customHeight="1">
      <c r="A150" s="120"/>
      <c r="B150" s="221" t="str">
        <f>IF(ISBLANK('Baseline Paddock Data'!B150),"",'Baseline Paddock Data'!B150)</f>
        <v/>
      </c>
      <c r="C150" s="83" t="str">
        <f>IF(ISBLANK('Baseline Paddock Data'!C150),"",'Baseline Paddock Data'!C150)</f>
        <v/>
      </c>
      <c r="D150" s="326">
        <f>IF(ISBLANK(C150),"",(IF(ISBLANK('Baseline Paddock Data'!D150),'Baseline Paddock Data'!F150,'Baseline Paddock Data'!D150/2.471)))</f>
        <v>0</v>
      </c>
      <c r="E150" s="326">
        <f>IF(ISBLANK(C150),"",(IF(ISBLANK('Baseline Paddock Data'!E150),'Baseline Paddock Data'!G150,'Baseline Paddock Data'!E150/2.471)))</f>
        <v>0</v>
      </c>
      <c r="F150" s="230" t="str">
        <f>IF(ISBLANK('Baseline Paddock Data'!H150),"",'Baseline Paddock Data'!H150)</f>
        <v/>
      </c>
      <c r="G150" s="270"/>
      <c r="H150" s="271"/>
      <c r="I150" s="272"/>
      <c r="J150" s="92">
        <f>IF(ISBLANK(H150), 'Enter Head to Work Out AE'!D148, (H150*I150))</f>
        <v>0</v>
      </c>
      <c r="K150" s="277" t="str">
        <f t="shared" si="74"/>
        <v/>
      </c>
      <c r="L150" s="278"/>
      <c r="M150" s="278"/>
      <c r="N150" s="93" t="str">
        <f t="shared" si="75"/>
        <v/>
      </c>
      <c r="O150" s="94" t="str">
        <f t="shared" si="76"/>
        <v/>
      </c>
      <c r="P150" s="95" t="str">
        <f t="shared" si="77"/>
        <v/>
      </c>
      <c r="Q150" s="315" t="str">
        <f t="shared" si="78"/>
        <v/>
      </c>
      <c r="R150" s="317"/>
      <c r="S150" s="330" t="str" cm="1">
        <f t="array" ref="S150">IF(G150=0,"",_xlfn.IFS(G150="No grazing value - 0",R150*0,G150="Low - 10%",R150*0.1,G150="Moderate - 20%",R150*0.2,G150="High - 30%",R150*0.3,G150="Introduced pastures/Intensive - 45%", R150*0.45, G150="STACK method",R150*1))</f>
        <v/>
      </c>
      <c r="T150" s="319" t="str">
        <f t="shared" si="79"/>
        <v/>
      </c>
      <c r="U150" s="97" t="str">
        <f t="shared" si="80"/>
        <v/>
      </c>
      <c r="V150" s="97" t="str">
        <f t="shared" si="81"/>
        <v/>
      </c>
      <c r="W150" s="389" t="str">
        <f t="shared" si="82"/>
        <v/>
      </c>
      <c r="X150" s="388" t="str">
        <f t="shared" ca="1" si="83"/>
        <v/>
      </c>
      <c r="Y150" s="283"/>
      <c r="Z150" s="284"/>
      <c r="AA150" s="92">
        <f>IF(ISBLANK(Y150), 'Enter Head to Work Out AE'!$D148, (Y150*Z150))</f>
        <v>0</v>
      </c>
      <c r="AB150" s="277" t="str">
        <f t="shared" si="84"/>
        <v/>
      </c>
      <c r="AC150" s="278"/>
      <c r="AD150" s="278"/>
      <c r="AE150" s="93" t="str">
        <f t="shared" si="85"/>
        <v/>
      </c>
      <c r="AF150" s="94" t="str">
        <f t="shared" si="86"/>
        <v/>
      </c>
      <c r="AG150" s="95" t="str">
        <f t="shared" si="87"/>
        <v/>
      </c>
      <c r="AH150" s="315" t="str">
        <f t="shared" si="88"/>
        <v/>
      </c>
      <c r="AI150" s="328" t="str">
        <f t="shared" si="89"/>
        <v/>
      </c>
      <c r="AJ150" s="319" t="str">
        <f t="shared" si="90"/>
        <v/>
      </c>
      <c r="AK150" s="97" t="str">
        <f t="shared" si="91"/>
        <v/>
      </c>
      <c r="AL150" s="97" t="str">
        <f t="shared" si="72"/>
        <v/>
      </c>
      <c r="AM150" s="394" t="str">
        <f t="shared" si="92"/>
        <v/>
      </c>
      <c r="AN150" s="388" t="str">
        <f t="shared" ca="1" si="93"/>
        <v/>
      </c>
      <c r="AO150" s="271"/>
      <c r="AP150" s="284"/>
      <c r="AQ150" s="92">
        <f>IF(ISBLANK(AO150), 'Enter Head to Work Out AE'!$D148, (AO150*AP150))</f>
        <v>0</v>
      </c>
      <c r="AR150" s="277" t="str">
        <f t="shared" si="94"/>
        <v/>
      </c>
      <c r="AS150" s="278"/>
      <c r="AT150" s="278"/>
      <c r="AU150" s="93" t="str">
        <f t="shared" si="95"/>
        <v/>
      </c>
      <c r="AV150" s="94" t="str">
        <f t="shared" si="96"/>
        <v/>
      </c>
      <c r="AW150" s="95" t="str">
        <f t="shared" si="97"/>
        <v/>
      </c>
      <c r="AX150" s="315" t="str">
        <f t="shared" si="98"/>
        <v/>
      </c>
      <c r="AY150" s="328" t="str">
        <f t="shared" si="73"/>
        <v/>
      </c>
      <c r="AZ150" s="319" t="str">
        <f t="shared" si="99"/>
        <v/>
      </c>
      <c r="BA150" s="97" t="str">
        <f t="shared" si="100"/>
        <v/>
      </c>
      <c r="BB150" s="97" t="str">
        <f t="shared" si="101"/>
        <v/>
      </c>
      <c r="BC150" s="394" t="str">
        <f t="shared" si="102"/>
        <v/>
      </c>
      <c r="BD150" s="388" t="str">
        <f t="shared" ca="1" si="103"/>
        <v/>
      </c>
      <c r="BE150" s="271"/>
      <c r="BF150" s="289"/>
      <c r="BG150" s="345"/>
      <c r="BH150" s="290"/>
    </row>
    <row r="151" spans="1:60" ht="22.5" customHeight="1">
      <c r="A151" s="120"/>
      <c r="B151" s="221" t="str">
        <f>IF(ISBLANK('Baseline Paddock Data'!B151),"",'Baseline Paddock Data'!B151)</f>
        <v/>
      </c>
      <c r="C151" s="83" t="str">
        <f>IF(ISBLANK('Baseline Paddock Data'!C151),"",'Baseline Paddock Data'!C151)</f>
        <v/>
      </c>
      <c r="D151" s="326">
        <f>IF(ISBLANK(C151),"",(IF(ISBLANK('Baseline Paddock Data'!D151),'Baseline Paddock Data'!F151,'Baseline Paddock Data'!D151/2.471)))</f>
        <v>0</v>
      </c>
      <c r="E151" s="326">
        <f>IF(ISBLANK(C151),"",(IF(ISBLANK('Baseline Paddock Data'!E151),'Baseline Paddock Data'!G151,'Baseline Paddock Data'!E151/2.471)))</f>
        <v>0</v>
      </c>
      <c r="F151" s="230" t="str">
        <f>IF(ISBLANK('Baseline Paddock Data'!H151),"",'Baseline Paddock Data'!H151)</f>
        <v/>
      </c>
      <c r="G151" s="270"/>
      <c r="H151" s="271"/>
      <c r="I151" s="272"/>
      <c r="J151" s="92">
        <f>IF(ISBLANK(H151), 'Enter Head to Work Out AE'!D149, (H151*I151))</f>
        <v>0</v>
      </c>
      <c r="K151" s="277" t="str">
        <f t="shared" si="74"/>
        <v/>
      </c>
      <c r="L151" s="278"/>
      <c r="M151" s="278"/>
      <c r="N151" s="93" t="str">
        <f t="shared" si="75"/>
        <v/>
      </c>
      <c r="O151" s="94" t="str">
        <f t="shared" si="76"/>
        <v/>
      </c>
      <c r="P151" s="95" t="str">
        <f t="shared" si="77"/>
        <v/>
      </c>
      <c r="Q151" s="315" t="str">
        <f t="shared" si="78"/>
        <v/>
      </c>
      <c r="R151" s="317"/>
      <c r="S151" s="330" t="str" cm="1">
        <f t="array" ref="S151">IF(G151=0,"",_xlfn.IFS(G151="No grazing value - 0",R151*0,G151="Low - 10%",R151*0.1,G151="Moderate - 20%",R151*0.2,G151="High - 30%",R151*0.3,G151="Introduced pastures/Intensive - 45%", R151*0.45, G151="STACK method",R151*1))</f>
        <v/>
      </c>
      <c r="T151" s="319" t="str">
        <f t="shared" si="79"/>
        <v/>
      </c>
      <c r="U151" s="97" t="str">
        <f t="shared" si="80"/>
        <v/>
      </c>
      <c r="V151" s="97" t="str">
        <f t="shared" si="81"/>
        <v/>
      </c>
      <c r="W151" s="389" t="str">
        <f t="shared" si="82"/>
        <v/>
      </c>
      <c r="X151" s="388" t="str">
        <f t="shared" ca="1" si="83"/>
        <v/>
      </c>
      <c r="Y151" s="283"/>
      <c r="Z151" s="284"/>
      <c r="AA151" s="92">
        <f>IF(ISBLANK(Y151), 'Enter Head to Work Out AE'!$D149, (Y151*Z151))</f>
        <v>0</v>
      </c>
      <c r="AB151" s="277" t="str">
        <f t="shared" si="84"/>
        <v/>
      </c>
      <c r="AC151" s="278"/>
      <c r="AD151" s="278"/>
      <c r="AE151" s="93" t="str">
        <f t="shared" si="85"/>
        <v/>
      </c>
      <c r="AF151" s="94" t="str">
        <f t="shared" si="86"/>
        <v/>
      </c>
      <c r="AG151" s="95" t="str">
        <f t="shared" si="87"/>
        <v/>
      </c>
      <c r="AH151" s="315" t="str">
        <f t="shared" si="88"/>
        <v/>
      </c>
      <c r="AI151" s="328" t="str">
        <f t="shared" si="89"/>
        <v/>
      </c>
      <c r="AJ151" s="319" t="str">
        <f t="shared" si="90"/>
        <v/>
      </c>
      <c r="AK151" s="97" t="str">
        <f t="shared" si="91"/>
        <v/>
      </c>
      <c r="AL151" s="97" t="str">
        <f t="shared" si="72"/>
        <v/>
      </c>
      <c r="AM151" s="394" t="str">
        <f t="shared" si="92"/>
        <v/>
      </c>
      <c r="AN151" s="388" t="str">
        <f t="shared" ca="1" si="93"/>
        <v/>
      </c>
      <c r="AO151" s="271"/>
      <c r="AP151" s="284"/>
      <c r="AQ151" s="92">
        <f>IF(ISBLANK(AO151), 'Enter Head to Work Out AE'!$D149, (AO151*AP151))</f>
        <v>0</v>
      </c>
      <c r="AR151" s="277" t="str">
        <f t="shared" si="94"/>
        <v/>
      </c>
      <c r="AS151" s="278"/>
      <c r="AT151" s="278"/>
      <c r="AU151" s="93" t="str">
        <f t="shared" si="95"/>
        <v/>
      </c>
      <c r="AV151" s="94" t="str">
        <f t="shared" si="96"/>
        <v/>
      </c>
      <c r="AW151" s="95" t="str">
        <f t="shared" si="97"/>
        <v/>
      </c>
      <c r="AX151" s="315" t="str">
        <f t="shared" si="98"/>
        <v/>
      </c>
      <c r="AY151" s="328" t="str">
        <f t="shared" si="73"/>
        <v/>
      </c>
      <c r="AZ151" s="319" t="str">
        <f t="shared" si="99"/>
        <v/>
      </c>
      <c r="BA151" s="97" t="str">
        <f t="shared" si="100"/>
        <v/>
      </c>
      <c r="BB151" s="97" t="str">
        <f t="shared" si="101"/>
        <v/>
      </c>
      <c r="BC151" s="394" t="str">
        <f t="shared" si="102"/>
        <v/>
      </c>
      <c r="BD151" s="388" t="str">
        <f t="shared" ca="1" si="103"/>
        <v/>
      </c>
      <c r="BE151" s="271"/>
      <c r="BF151" s="289"/>
      <c r="BG151" s="345"/>
      <c r="BH151" s="290"/>
    </row>
    <row r="152" spans="1:60" ht="22.5" customHeight="1">
      <c r="A152" s="120"/>
      <c r="B152" s="221" t="str">
        <f>IF(ISBLANK('Baseline Paddock Data'!B152),"",'Baseline Paddock Data'!B152)</f>
        <v/>
      </c>
      <c r="C152" s="83" t="str">
        <f>IF(ISBLANK('Baseline Paddock Data'!C152),"",'Baseline Paddock Data'!C152)</f>
        <v/>
      </c>
      <c r="D152" s="326">
        <f>IF(ISBLANK(C152),"",(IF(ISBLANK('Baseline Paddock Data'!D152),'Baseline Paddock Data'!F152,'Baseline Paddock Data'!D152/2.471)))</f>
        <v>0</v>
      </c>
      <c r="E152" s="326">
        <f>IF(ISBLANK(C152),"",(IF(ISBLANK('Baseline Paddock Data'!E152),'Baseline Paddock Data'!G152,'Baseline Paddock Data'!E152/2.471)))</f>
        <v>0</v>
      </c>
      <c r="F152" s="230" t="str">
        <f>IF(ISBLANK('Baseline Paddock Data'!H152),"",'Baseline Paddock Data'!H152)</f>
        <v/>
      </c>
      <c r="G152" s="270"/>
      <c r="H152" s="271"/>
      <c r="I152" s="272"/>
      <c r="J152" s="92">
        <f>IF(ISBLANK(H152), 'Enter Head to Work Out AE'!D150, (H152*I152))</f>
        <v>0</v>
      </c>
      <c r="K152" s="277" t="str">
        <f t="shared" si="74"/>
        <v/>
      </c>
      <c r="L152" s="278"/>
      <c r="M152" s="278"/>
      <c r="N152" s="93" t="str">
        <f t="shared" si="75"/>
        <v/>
      </c>
      <c r="O152" s="94" t="str">
        <f t="shared" si="76"/>
        <v/>
      </c>
      <c r="P152" s="95" t="str">
        <f t="shared" si="77"/>
        <v/>
      </c>
      <c r="Q152" s="315" t="str">
        <f t="shared" si="78"/>
        <v/>
      </c>
      <c r="R152" s="317"/>
      <c r="S152" s="330" t="str" cm="1">
        <f t="array" ref="S152">IF(G152=0,"",_xlfn.IFS(G152="No grazing value - 0",R152*0,G152="Low - 10%",R152*0.1,G152="Moderate - 20%",R152*0.2,G152="High - 30%",R152*0.3,G152="Introduced pastures/Intensive - 45%", R152*0.45, G152="STACK method",R152*1))</f>
        <v/>
      </c>
      <c r="T152" s="319" t="str">
        <f t="shared" si="79"/>
        <v/>
      </c>
      <c r="U152" s="97" t="str">
        <f t="shared" si="80"/>
        <v/>
      </c>
      <c r="V152" s="97" t="str">
        <f t="shared" si="81"/>
        <v/>
      </c>
      <c r="W152" s="389" t="str">
        <f t="shared" si="82"/>
        <v/>
      </c>
      <c r="X152" s="388" t="str">
        <f t="shared" ca="1" si="83"/>
        <v/>
      </c>
      <c r="Y152" s="283"/>
      <c r="Z152" s="284"/>
      <c r="AA152" s="92">
        <f>IF(ISBLANK(Y152), 'Enter Head to Work Out AE'!$D150, (Y152*Z152))</f>
        <v>0</v>
      </c>
      <c r="AB152" s="277" t="str">
        <f t="shared" si="84"/>
        <v/>
      </c>
      <c r="AC152" s="278"/>
      <c r="AD152" s="278"/>
      <c r="AE152" s="93" t="str">
        <f t="shared" si="85"/>
        <v/>
      </c>
      <c r="AF152" s="94" t="str">
        <f t="shared" si="86"/>
        <v/>
      </c>
      <c r="AG152" s="95" t="str">
        <f t="shared" si="87"/>
        <v/>
      </c>
      <c r="AH152" s="315" t="str">
        <f t="shared" si="88"/>
        <v/>
      </c>
      <c r="AI152" s="328" t="str">
        <f t="shared" si="89"/>
        <v/>
      </c>
      <c r="AJ152" s="319" t="str">
        <f t="shared" si="90"/>
        <v/>
      </c>
      <c r="AK152" s="97" t="str">
        <f t="shared" si="91"/>
        <v/>
      </c>
      <c r="AL152" s="97" t="str">
        <f t="shared" si="72"/>
        <v/>
      </c>
      <c r="AM152" s="394" t="str">
        <f t="shared" si="92"/>
        <v/>
      </c>
      <c r="AN152" s="388" t="str">
        <f t="shared" ca="1" si="93"/>
        <v/>
      </c>
      <c r="AO152" s="271"/>
      <c r="AP152" s="284"/>
      <c r="AQ152" s="92">
        <f>IF(ISBLANK(AO152), 'Enter Head to Work Out AE'!$D150, (AO152*AP152))</f>
        <v>0</v>
      </c>
      <c r="AR152" s="277" t="str">
        <f t="shared" si="94"/>
        <v/>
      </c>
      <c r="AS152" s="278"/>
      <c r="AT152" s="278"/>
      <c r="AU152" s="93" t="str">
        <f t="shared" si="95"/>
        <v/>
      </c>
      <c r="AV152" s="94" t="str">
        <f t="shared" si="96"/>
        <v/>
      </c>
      <c r="AW152" s="95" t="str">
        <f t="shared" si="97"/>
        <v/>
      </c>
      <c r="AX152" s="315" t="str">
        <f t="shared" si="98"/>
        <v/>
      </c>
      <c r="AY152" s="328" t="str">
        <f t="shared" si="73"/>
        <v/>
      </c>
      <c r="AZ152" s="319" t="str">
        <f t="shared" si="99"/>
        <v/>
      </c>
      <c r="BA152" s="97" t="str">
        <f t="shared" si="100"/>
        <v/>
      </c>
      <c r="BB152" s="97" t="str">
        <f t="shared" si="101"/>
        <v/>
      </c>
      <c r="BC152" s="394" t="str">
        <f t="shared" si="102"/>
        <v/>
      </c>
      <c r="BD152" s="388" t="str">
        <f t="shared" ca="1" si="103"/>
        <v/>
      </c>
      <c r="BE152" s="271"/>
      <c r="BF152" s="289"/>
      <c r="BG152" s="345"/>
      <c r="BH152" s="290"/>
    </row>
    <row r="153" spans="1:60" ht="22.5" customHeight="1">
      <c r="A153" s="120"/>
      <c r="B153" s="221" t="str">
        <f>IF(ISBLANK('Baseline Paddock Data'!B153),"",'Baseline Paddock Data'!B153)</f>
        <v/>
      </c>
      <c r="C153" s="83" t="str">
        <f>IF(ISBLANK('Baseline Paddock Data'!C153),"",'Baseline Paddock Data'!C153)</f>
        <v/>
      </c>
      <c r="D153" s="326">
        <f>IF(ISBLANK(C153),"",(IF(ISBLANK('Baseline Paddock Data'!D153),'Baseline Paddock Data'!F153,'Baseline Paddock Data'!D153/2.471)))</f>
        <v>0</v>
      </c>
      <c r="E153" s="326">
        <f>IF(ISBLANK(C153),"",(IF(ISBLANK('Baseline Paddock Data'!E153),'Baseline Paddock Data'!G153,'Baseline Paddock Data'!E153/2.471)))</f>
        <v>0</v>
      </c>
      <c r="F153" s="230" t="str">
        <f>IF(ISBLANK('Baseline Paddock Data'!H153),"",'Baseline Paddock Data'!H153)</f>
        <v/>
      </c>
      <c r="G153" s="270"/>
      <c r="H153" s="271"/>
      <c r="I153" s="272"/>
      <c r="J153" s="92">
        <f>IF(ISBLANK(H153), 'Enter Head to Work Out AE'!D151, (H153*I153))</f>
        <v>0</v>
      </c>
      <c r="K153" s="277" t="str">
        <f t="shared" si="74"/>
        <v/>
      </c>
      <c r="L153" s="278"/>
      <c r="M153" s="278"/>
      <c r="N153" s="93" t="str">
        <f t="shared" si="75"/>
        <v/>
      </c>
      <c r="O153" s="94" t="str">
        <f t="shared" si="76"/>
        <v/>
      </c>
      <c r="P153" s="95" t="str">
        <f t="shared" si="77"/>
        <v/>
      </c>
      <c r="Q153" s="315" t="str">
        <f t="shared" si="78"/>
        <v/>
      </c>
      <c r="R153" s="317"/>
      <c r="S153" s="330" t="str" cm="1">
        <f t="array" ref="S153">IF(G153=0,"",_xlfn.IFS(G153="No grazing value - 0",R153*0,G153="Low - 10%",R153*0.1,G153="Moderate - 20%",R153*0.2,G153="High - 30%",R153*0.3,G153="Introduced pastures/Intensive - 45%", R153*0.45, G153="STACK method",R153*1))</f>
        <v/>
      </c>
      <c r="T153" s="319" t="str">
        <f t="shared" si="79"/>
        <v/>
      </c>
      <c r="U153" s="97" t="str">
        <f t="shared" si="80"/>
        <v/>
      </c>
      <c r="V153" s="97" t="str">
        <f t="shared" si="81"/>
        <v/>
      </c>
      <c r="W153" s="389" t="str">
        <f t="shared" si="82"/>
        <v/>
      </c>
      <c r="X153" s="388" t="str">
        <f t="shared" ca="1" si="83"/>
        <v/>
      </c>
      <c r="Y153" s="283"/>
      <c r="Z153" s="284"/>
      <c r="AA153" s="92">
        <f>IF(ISBLANK(Y153), 'Enter Head to Work Out AE'!$D151, (Y153*Z153))</f>
        <v>0</v>
      </c>
      <c r="AB153" s="277" t="str">
        <f t="shared" si="84"/>
        <v/>
      </c>
      <c r="AC153" s="278"/>
      <c r="AD153" s="278"/>
      <c r="AE153" s="93" t="str">
        <f t="shared" si="85"/>
        <v/>
      </c>
      <c r="AF153" s="94" t="str">
        <f t="shared" si="86"/>
        <v/>
      </c>
      <c r="AG153" s="95" t="str">
        <f t="shared" si="87"/>
        <v/>
      </c>
      <c r="AH153" s="315" t="str">
        <f t="shared" si="88"/>
        <v/>
      </c>
      <c r="AI153" s="328" t="str">
        <f t="shared" si="89"/>
        <v/>
      </c>
      <c r="AJ153" s="319" t="str">
        <f t="shared" si="90"/>
        <v/>
      </c>
      <c r="AK153" s="97" t="str">
        <f t="shared" si="91"/>
        <v/>
      </c>
      <c r="AL153" s="97" t="str">
        <f t="shared" si="72"/>
        <v/>
      </c>
      <c r="AM153" s="394" t="str">
        <f t="shared" si="92"/>
        <v/>
      </c>
      <c r="AN153" s="388" t="str">
        <f t="shared" ca="1" si="93"/>
        <v/>
      </c>
      <c r="AO153" s="271"/>
      <c r="AP153" s="284"/>
      <c r="AQ153" s="92">
        <f>IF(ISBLANK(AO153), 'Enter Head to Work Out AE'!$D151, (AO153*AP153))</f>
        <v>0</v>
      </c>
      <c r="AR153" s="277" t="str">
        <f t="shared" si="94"/>
        <v/>
      </c>
      <c r="AS153" s="278"/>
      <c r="AT153" s="278"/>
      <c r="AU153" s="93" t="str">
        <f t="shared" si="95"/>
        <v/>
      </c>
      <c r="AV153" s="94" t="str">
        <f t="shared" si="96"/>
        <v/>
      </c>
      <c r="AW153" s="95" t="str">
        <f t="shared" si="97"/>
        <v/>
      </c>
      <c r="AX153" s="315" t="str">
        <f t="shared" si="98"/>
        <v/>
      </c>
      <c r="AY153" s="328" t="str">
        <f t="shared" si="73"/>
        <v/>
      </c>
      <c r="AZ153" s="319" t="str">
        <f t="shared" si="99"/>
        <v/>
      </c>
      <c r="BA153" s="97" t="str">
        <f t="shared" si="100"/>
        <v/>
      </c>
      <c r="BB153" s="97" t="str">
        <f t="shared" si="101"/>
        <v/>
      </c>
      <c r="BC153" s="394" t="str">
        <f t="shared" si="102"/>
        <v/>
      </c>
      <c r="BD153" s="388" t="str">
        <f t="shared" ca="1" si="103"/>
        <v/>
      </c>
      <c r="BE153" s="271"/>
      <c r="BF153" s="289"/>
      <c r="BG153" s="345"/>
      <c r="BH153" s="290"/>
    </row>
    <row r="154" spans="1:60" ht="22.5" customHeight="1">
      <c r="A154" s="120"/>
      <c r="B154" s="221" t="str">
        <f>IF(ISBLANK('Baseline Paddock Data'!B154),"",'Baseline Paddock Data'!B154)</f>
        <v/>
      </c>
      <c r="C154" s="83" t="str">
        <f>IF(ISBLANK('Baseline Paddock Data'!C154),"",'Baseline Paddock Data'!C154)</f>
        <v/>
      </c>
      <c r="D154" s="326">
        <f>IF(ISBLANK(C154),"",(IF(ISBLANK('Baseline Paddock Data'!D154),'Baseline Paddock Data'!F154,'Baseline Paddock Data'!D154/2.471)))</f>
        <v>0</v>
      </c>
      <c r="E154" s="326">
        <f>IF(ISBLANK(C154),"",(IF(ISBLANK('Baseline Paddock Data'!E154),'Baseline Paddock Data'!G154,'Baseline Paddock Data'!E154/2.471)))</f>
        <v>0</v>
      </c>
      <c r="F154" s="230" t="str">
        <f>IF(ISBLANK('Baseline Paddock Data'!H154),"",'Baseline Paddock Data'!H154)</f>
        <v/>
      </c>
      <c r="G154" s="270"/>
      <c r="H154" s="271"/>
      <c r="I154" s="272"/>
      <c r="J154" s="92">
        <f>IF(ISBLANK(H154), 'Enter Head to Work Out AE'!D152, (H154*I154))</f>
        <v>0</v>
      </c>
      <c r="K154" s="277" t="str">
        <f t="shared" si="74"/>
        <v/>
      </c>
      <c r="L154" s="278"/>
      <c r="M154" s="278"/>
      <c r="N154" s="93" t="str">
        <f t="shared" si="75"/>
        <v/>
      </c>
      <c r="O154" s="94" t="str">
        <f t="shared" si="76"/>
        <v/>
      </c>
      <c r="P154" s="95" t="str">
        <f t="shared" si="77"/>
        <v/>
      </c>
      <c r="Q154" s="315" t="str">
        <f t="shared" si="78"/>
        <v/>
      </c>
      <c r="R154" s="317"/>
      <c r="S154" s="330" t="str" cm="1">
        <f t="array" ref="S154">IF(G154=0,"",_xlfn.IFS(G154="No grazing value - 0",R154*0,G154="Low - 10%",R154*0.1,G154="Moderate - 20%",R154*0.2,G154="High - 30%",R154*0.3,G154="Introduced pastures/Intensive - 45%", R154*0.45, G154="STACK method",R154*1))</f>
        <v/>
      </c>
      <c r="T154" s="319" t="str">
        <f t="shared" si="79"/>
        <v/>
      </c>
      <c r="U154" s="97" t="str">
        <f t="shared" si="80"/>
        <v/>
      </c>
      <c r="V154" s="97" t="str">
        <f t="shared" si="81"/>
        <v/>
      </c>
      <c r="W154" s="389" t="str">
        <f t="shared" si="82"/>
        <v/>
      </c>
      <c r="X154" s="388" t="str">
        <f t="shared" ca="1" si="83"/>
        <v/>
      </c>
      <c r="Y154" s="283"/>
      <c r="Z154" s="284"/>
      <c r="AA154" s="92">
        <f>IF(ISBLANK(Y154), 'Enter Head to Work Out AE'!$D152, (Y154*Z154))</f>
        <v>0</v>
      </c>
      <c r="AB154" s="277" t="str">
        <f t="shared" si="84"/>
        <v/>
      </c>
      <c r="AC154" s="278"/>
      <c r="AD154" s="278"/>
      <c r="AE154" s="93" t="str">
        <f t="shared" si="85"/>
        <v/>
      </c>
      <c r="AF154" s="94" t="str">
        <f t="shared" si="86"/>
        <v/>
      </c>
      <c r="AG154" s="95" t="str">
        <f t="shared" si="87"/>
        <v/>
      </c>
      <c r="AH154" s="315" t="str">
        <f t="shared" si="88"/>
        <v/>
      </c>
      <c r="AI154" s="328" t="str">
        <f t="shared" si="89"/>
        <v/>
      </c>
      <c r="AJ154" s="319" t="str">
        <f t="shared" si="90"/>
        <v/>
      </c>
      <c r="AK154" s="97" t="str">
        <f t="shared" si="91"/>
        <v/>
      </c>
      <c r="AL154" s="97" t="str">
        <f t="shared" si="72"/>
        <v/>
      </c>
      <c r="AM154" s="394" t="str">
        <f t="shared" si="92"/>
        <v/>
      </c>
      <c r="AN154" s="388" t="str">
        <f t="shared" ca="1" si="93"/>
        <v/>
      </c>
      <c r="AO154" s="271"/>
      <c r="AP154" s="284"/>
      <c r="AQ154" s="92">
        <f>IF(ISBLANK(AO154), 'Enter Head to Work Out AE'!$D152, (AO154*AP154))</f>
        <v>0</v>
      </c>
      <c r="AR154" s="277" t="str">
        <f t="shared" si="94"/>
        <v/>
      </c>
      <c r="AS154" s="278"/>
      <c r="AT154" s="278"/>
      <c r="AU154" s="93" t="str">
        <f t="shared" si="95"/>
        <v/>
      </c>
      <c r="AV154" s="94" t="str">
        <f t="shared" si="96"/>
        <v/>
      </c>
      <c r="AW154" s="95" t="str">
        <f t="shared" si="97"/>
        <v/>
      </c>
      <c r="AX154" s="315" t="str">
        <f t="shared" si="98"/>
        <v/>
      </c>
      <c r="AY154" s="328" t="str">
        <f t="shared" si="73"/>
        <v/>
      </c>
      <c r="AZ154" s="319" t="str">
        <f t="shared" si="99"/>
        <v/>
      </c>
      <c r="BA154" s="97" t="str">
        <f t="shared" si="100"/>
        <v/>
      </c>
      <c r="BB154" s="97" t="str">
        <f t="shared" si="101"/>
        <v/>
      </c>
      <c r="BC154" s="394" t="str">
        <f t="shared" si="102"/>
        <v/>
      </c>
      <c r="BD154" s="388" t="str">
        <f t="shared" ca="1" si="103"/>
        <v/>
      </c>
      <c r="BE154" s="271"/>
      <c r="BF154" s="289"/>
      <c r="BG154" s="345"/>
      <c r="BH154" s="290"/>
    </row>
    <row r="155" spans="1:60" ht="22.5" customHeight="1">
      <c r="A155" s="120"/>
      <c r="B155" s="221" t="str">
        <f>IF(ISBLANK('Baseline Paddock Data'!B155),"",'Baseline Paddock Data'!B155)</f>
        <v/>
      </c>
      <c r="C155" s="83" t="str">
        <f>IF(ISBLANK('Baseline Paddock Data'!C155),"",'Baseline Paddock Data'!C155)</f>
        <v/>
      </c>
      <c r="D155" s="326">
        <f>IF(ISBLANK(C155),"",(IF(ISBLANK('Baseline Paddock Data'!D155),'Baseline Paddock Data'!F155,'Baseline Paddock Data'!D155/2.471)))</f>
        <v>0</v>
      </c>
      <c r="E155" s="326">
        <f>IF(ISBLANK(C155),"",(IF(ISBLANK('Baseline Paddock Data'!E155),'Baseline Paddock Data'!G155,'Baseline Paddock Data'!E155/2.471)))</f>
        <v>0</v>
      </c>
      <c r="F155" s="230" t="str">
        <f>IF(ISBLANK('Baseline Paddock Data'!H155),"",'Baseline Paddock Data'!H155)</f>
        <v/>
      </c>
      <c r="G155" s="270"/>
      <c r="H155" s="271"/>
      <c r="I155" s="272"/>
      <c r="J155" s="92">
        <f>IF(ISBLANK(H155), 'Enter Head to Work Out AE'!D153, (H155*I155))</f>
        <v>0</v>
      </c>
      <c r="K155" s="277" t="str">
        <f t="shared" si="74"/>
        <v/>
      </c>
      <c r="L155" s="278"/>
      <c r="M155" s="278"/>
      <c r="N155" s="93" t="str">
        <f t="shared" si="75"/>
        <v/>
      </c>
      <c r="O155" s="94" t="str">
        <f t="shared" si="76"/>
        <v/>
      </c>
      <c r="P155" s="95" t="str">
        <f t="shared" si="77"/>
        <v/>
      </c>
      <c r="Q155" s="315" t="str">
        <f t="shared" si="78"/>
        <v/>
      </c>
      <c r="R155" s="317"/>
      <c r="S155" s="330" t="str" cm="1">
        <f t="array" ref="S155">IF(G155=0,"",_xlfn.IFS(G155="No grazing value - 0",R155*0,G155="Low - 10%",R155*0.1,G155="Moderate - 20%",R155*0.2,G155="High - 30%",R155*0.3,G155="Introduced pastures/Intensive - 45%", R155*0.45, G155="STACK method",R155*1))</f>
        <v/>
      </c>
      <c r="T155" s="319" t="str">
        <f t="shared" si="79"/>
        <v/>
      </c>
      <c r="U155" s="97" t="str">
        <f t="shared" si="80"/>
        <v/>
      </c>
      <c r="V155" s="97" t="str">
        <f t="shared" si="81"/>
        <v/>
      </c>
      <c r="W155" s="389" t="str">
        <f t="shared" si="82"/>
        <v/>
      </c>
      <c r="X155" s="388" t="str">
        <f t="shared" ca="1" si="83"/>
        <v/>
      </c>
      <c r="Y155" s="283"/>
      <c r="Z155" s="284"/>
      <c r="AA155" s="92">
        <f>IF(ISBLANK(Y155), 'Enter Head to Work Out AE'!$D153, (Y155*Z155))</f>
        <v>0</v>
      </c>
      <c r="AB155" s="277" t="str">
        <f t="shared" si="84"/>
        <v/>
      </c>
      <c r="AC155" s="278"/>
      <c r="AD155" s="278"/>
      <c r="AE155" s="93" t="str">
        <f t="shared" si="85"/>
        <v/>
      </c>
      <c r="AF155" s="94" t="str">
        <f t="shared" si="86"/>
        <v/>
      </c>
      <c r="AG155" s="95" t="str">
        <f t="shared" si="87"/>
        <v/>
      </c>
      <c r="AH155" s="315" t="str">
        <f t="shared" si="88"/>
        <v/>
      </c>
      <c r="AI155" s="328" t="str">
        <f t="shared" si="89"/>
        <v/>
      </c>
      <c r="AJ155" s="319" t="str">
        <f t="shared" si="90"/>
        <v/>
      </c>
      <c r="AK155" s="97" t="str">
        <f t="shared" si="91"/>
        <v/>
      </c>
      <c r="AL155" s="97" t="str">
        <f t="shared" si="72"/>
        <v/>
      </c>
      <c r="AM155" s="394" t="str">
        <f t="shared" si="92"/>
        <v/>
      </c>
      <c r="AN155" s="388" t="str">
        <f t="shared" ca="1" si="93"/>
        <v/>
      </c>
      <c r="AO155" s="271"/>
      <c r="AP155" s="284"/>
      <c r="AQ155" s="92">
        <f>IF(ISBLANK(AO155), 'Enter Head to Work Out AE'!$D153, (AO155*AP155))</f>
        <v>0</v>
      </c>
      <c r="AR155" s="277" t="str">
        <f t="shared" si="94"/>
        <v/>
      </c>
      <c r="AS155" s="278"/>
      <c r="AT155" s="278"/>
      <c r="AU155" s="93" t="str">
        <f t="shared" si="95"/>
        <v/>
      </c>
      <c r="AV155" s="94" t="str">
        <f t="shared" si="96"/>
        <v/>
      </c>
      <c r="AW155" s="95" t="str">
        <f t="shared" si="97"/>
        <v/>
      </c>
      <c r="AX155" s="315" t="str">
        <f t="shared" si="98"/>
        <v/>
      </c>
      <c r="AY155" s="328" t="str">
        <f t="shared" si="73"/>
        <v/>
      </c>
      <c r="AZ155" s="319" t="str">
        <f t="shared" si="99"/>
        <v/>
      </c>
      <c r="BA155" s="97" t="str">
        <f t="shared" si="100"/>
        <v/>
      </c>
      <c r="BB155" s="97" t="str">
        <f t="shared" si="101"/>
        <v/>
      </c>
      <c r="BC155" s="394" t="str">
        <f t="shared" si="102"/>
        <v/>
      </c>
      <c r="BD155" s="388" t="str">
        <f t="shared" ca="1" si="103"/>
        <v/>
      </c>
      <c r="BE155" s="271"/>
      <c r="BF155" s="289"/>
      <c r="BG155" s="345"/>
      <c r="BH155" s="290"/>
    </row>
    <row r="156" spans="1:60" ht="22.5" customHeight="1">
      <c r="A156" s="120"/>
      <c r="B156" s="221" t="str">
        <f>IF(ISBLANK('Baseline Paddock Data'!B156),"",'Baseline Paddock Data'!B156)</f>
        <v/>
      </c>
      <c r="C156" s="83" t="str">
        <f>IF(ISBLANK('Baseline Paddock Data'!C156),"",'Baseline Paddock Data'!C156)</f>
        <v/>
      </c>
      <c r="D156" s="326">
        <f>IF(ISBLANK(C156),"",(IF(ISBLANK('Baseline Paddock Data'!D156),'Baseline Paddock Data'!F156,'Baseline Paddock Data'!D156/2.471)))</f>
        <v>0</v>
      </c>
      <c r="E156" s="326">
        <f>IF(ISBLANK(C156),"",(IF(ISBLANK('Baseline Paddock Data'!E156),'Baseline Paddock Data'!G156,'Baseline Paddock Data'!E156/2.471)))</f>
        <v>0</v>
      </c>
      <c r="F156" s="230" t="str">
        <f>IF(ISBLANK('Baseline Paddock Data'!H156),"",'Baseline Paddock Data'!H156)</f>
        <v/>
      </c>
      <c r="G156" s="270"/>
      <c r="H156" s="271"/>
      <c r="I156" s="272"/>
      <c r="J156" s="92">
        <f>IF(ISBLANK(H156), 'Enter Head to Work Out AE'!D154, (H156*I156))</f>
        <v>0</v>
      </c>
      <c r="K156" s="277" t="str">
        <f t="shared" si="74"/>
        <v/>
      </c>
      <c r="L156" s="278"/>
      <c r="M156" s="278"/>
      <c r="N156" s="93" t="str">
        <f t="shared" si="75"/>
        <v/>
      </c>
      <c r="O156" s="94" t="str">
        <f t="shared" si="76"/>
        <v/>
      </c>
      <c r="P156" s="95" t="str">
        <f t="shared" si="77"/>
        <v/>
      </c>
      <c r="Q156" s="315" t="str">
        <f t="shared" si="78"/>
        <v/>
      </c>
      <c r="R156" s="317"/>
      <c r="S156" s="330" t="str" cm="1">
        <f t="array" ref="S156">IF(G156=0,"",_xlfn.IFS(G156="No grazing value - 0",R156*0,G156="Low - 10%",R156*0.1,G156="Moderate - 20%",R156*0.2,G156="High - 30%",R156*0.3,G156="Introduced pastures/Intensive - 45%", R156*0.45, G156="STACK method",R156*1))</f>
        <v/>
      </c>
      <c r="T156" s="319" t="str">
        <f t="shared" si="79"/>
        <v/>
      </c>
      <c r="U156" s="97" t="str">
        <f t="shared" si="80"/>
        <v/>
      </c>
      <c r="V156" s="97" t="str">
        <f t="shared" si="81"/>
        <v/>
      </c>
      <c r="W156" s="389" t="str">
        <f t="shared" si="82"/>
        <v/>
      </c>
      <c r="X156" s="388" t="str">
        <f t="shared" ca="1" si="83"/>
        <v/>
      </c>
      <c r="Y156" s="283"/>
      <c r="Z156" s="284"/>
      <c r="AA156" s="92">
        <f>IF(ISBLANK(Y156), 'Enter Head to Work Out AE'!$D154, (Y156*Z156))</f>
        <v>0</v>
      </c>
      <c r="AB156" s="277" t="str">
        <f t="shared" si="84"/>
        <v/>
      </c>
      <c r="AC156" s="278"/>
      <c r="AD156" s="278"/>
      <c r="AE156" s="93" t="str">
        <f t="shared" si="85"/>
        <v/>
      </c>
      <c r="AF156" s="94" t="str">
        <f t="shared" si="86"/>
        <v/>
      </c>
      <c r="AG156" s="95" t="str">
        <f t="shared" si="87"/>
        <v/>
      </c>
      <c r="AH156" s="315" t="str">
        <f t="shared" si="88"/>
        <v/>
      </c>
      <c r="AI156" s="328" t="str">
        <f t="shared" si="89"/>
        <v/>
      </c>
      <c r="AJ156" s="319" t="str">
        <f t="shared" si="90"/>
        <v/>
      </c>
      <c r="AK156" s="97" t="str">
        <f t="shared" si="91"/>
        <v/>
      </c>
      <c r="AL156" s="97" t="str">
        <f t="shared" si="72"/>
        <v/>
      </c>
      <c r="AM156" s="394" t="str">
        <f t="shared" si="92"/>
        <v/>
      </c>
      <c r="AN156" s="388" t="str">
        <f t="shared" ca="1" si="93"/>
        <v/>
      </c>
      <c r="AO156" s="271"/>
      <c r="AP156" s="284"/>
      <c r="AQ156" s="92">
        <f>IF(ISBLANK(AO156), 'Enter Head to Work Out AE'!$D154, (AO156*AP156))</f>
        <v>0</v>
      </c>
      <c r="AR156" s="277" t="str">
        <f t="shared" si="94"/>
        <v/>
      </c>
      <c r="AS156" s="278"/>
      <c r="AT156" s="278"/>
      <c r="AU156" s="93" t="str">
        <f t="shared" si="95"/>
        <v/>
      </c>
      <c r="AV156" s="94" t="str">
        <f t="shared" si="96"/>
        <v/>
      </c>
      <c r="AW156" s="95" t="str">
        <f t="shared" si="97"/>
        <v/>
      </c>
      <c r="AX156" s="315" t="str">
        <f t="shared" si="98"/>
        <v/>
      </c>
      <c r="AY156" s="328" t="str">
        <f t="shared" si="73"/>
        <v/>
      </c>
      <c r="AZ156" s="319" t="str">
        <f t="shared" si="99"/>
        <v/>
      </c>
      <c r="BA156" s="97" t="str">
        <f t="shared" si="100"/>
        <v/>
      </c>
      <c r="BB156" s="97" t="str">
        <f t="shared" si="101"/>
        <v/>
      </c>
      <c r="BC156" s="394" t="str">
        <f t="shared" si="102"/>
        <v/>
      </c>
      <c r="BD156" s="388" t="str">
        <f t="shared" ca="1" si="103"/>
        <v/>
      </c>
      <c r="BE156" s="271"/>
      <c r="BF156" s="289"/>
      <c r="BG156" s="345"/>
      <c r="BH156" s="290"/>
    </row>
    <row r="157" spans="1:60" ht="22.5" customHeight="1">
      <c r="A157" s="120"/>
      <c r="B157" s="221" t="str">
        <f>IF(ISBLANK('Baseline Paddock Data'!B157),"",'Baseline Paddock Data'!B157)</f>
        <v/>
      </c>
      <c r="C157" s="83" t="str">
        <f>IF(ISBLANK('Baseline Paddock Data'!C157),"",'Baseline Paddock Data'!C157)</f>
        <v/>
      </c>
      <c r="D157" s="326">
        <f>IF(ISBLANK(C157),"",(IF(ISBLANK('Baseline Paddock Data'!D157),'Baseline Paddock Data'!F157,'Baseline Paddock Data'!D157/2.471)))</f>
        <v>0</v>
      </c>
      <c r="E157" s="326">
        <f>IF(ISBLANK(C157),"",(IF(ISBLANK('Baseline Paddock Data'!E157),'Baseline Paddock Data'!G157,'Baseline Paddock Data'!E157/2.471)))</f>
        <v>0</v>
      </c>
      <c r="F157" s="230" t="str">
        <f>IF(ISBLANK('Baseline Paddock Data'!H157),"",'Baseline Paddock Data'!H157)</f>
        <v/>
      </c>
      <c r="G157" s="270"/>
      <c r="H157" s="271"/>
      <c r="I157" s="272"/>
      <c r="J157" s="92">
        <f>IF(ISBLANK(H157), 'Enter Head to Work Out AE'!D155, (H157*I157))</f>
        <v>0</v>
      </c>
      <c r="K157" s="277" t="str">
        <f t="shared" si="74"/>
        <v/>
      </c>
      <c r="L157" s="278"/>
      <c r="M157" s="278"/>
      <c r="N157" s="93" t="str">
        <f t="shared" si="75"/>
        <v/>
      </c>
      <c r="O157" s="94" t="str">
        <f t="shared" si="76"/>
        <v/>
      </c>
      <c r="P157" s="95" t="str">
        <f t="shared" si="77"/>
        <v/>
      </c>
      <c r="Q157" s="315" t="str">
        <f t="shared" si="78"/>
        <v/>
      </c>
      <c r="R157" s="317"/>
      <c r="S157" s="330" t="str" cm="1">
        <f t="array" ref="S157">IF(G157=0,"",_xlfn.IFS(G157="No grazing value - 0",R157*0,G157="Low - 10%",R157*0.1,G157="Moderate - 20%",R157*0.2,G157="High - 30%",R157*0.3,G157="Introduced pastures/Intensive - 45%", R157*0.45, G157="STACK method",R157*1))</f>
        <v/>
      </c>
      <c r="T157" s="319" t="str">
        <f t="shared" si="79"/>
        <v/>
      </c>
      <c r="U157" s="97" t="str">
        <f t="shared" si="80"/>
        <v/>
      </c>
      <c r="V157" s="97" t="str">
        <f t="shared" si="81"/>
        <v/>
      </c>
      <c r="W157" s="389" t="str">
        <f t="shared" si="82"/>
        <v/>
      </c>
      <c r="X157" s="388" t="str">
        <f t="shared" ca="1" si="83"/>
        <v/>
      </c>
      <c r="Y157" s="283"/>
      <c r="Z157" s="284"/>
      <c r="AA157" s="92">
        <f>IF(ISBLANK(Y157), 'Enter Head to Work Out AE'!$D155, (Y157*Z157))</f>
        <v>0</v>
      </c>
      <c r="AB157" s="277" t="str">
        <f t="shared" si="84"/>
        <v/>
      </c>
      <c r="AC157" s="278"/>
      <c r="AD157" s="278"/>
      <c r="AE157" s="93" t="str">
        <f t="shared" si="85"/>
        <v/>
      </c>
      <c r="AF157" s="94" t="str">
        <f t="shared" si="86"/>
        <v/>
      </c>
      <c r="AG157" s="95" t="str">
        <f t="shared" si="87"/>
        <v/>
      </c>
      <c r="AH157" s="315" t="str">
        <f t="shared" si="88"/>
        <v/>
      </c>
      <c r="AI157" s="328" t="str">
        <f t="shared" si="89"/>
        <v/>
      </c>
      <c r="AJ157" s="319" t="str">
        <f t="shared" si="90"/>
        <v/>
      </c>
      <c r="AK157" s="97" t="str">
        <f t="shared" si="91"/>
        <v/>
      </c>
      <c r="AL157" s="97" t="str">
        <f t="shared" si="72"/>
        <v/>
      </c>
      <c r="AM157" s="394" t="str">
        <f t="shared" si="92"/>
        <v/>
      </c>
      <c r="AN157" s="388" t="str">
        <f t="shared" ca="1" si="93"/>
        <v/>
      </c>
      <c r="AO157" s="271"/>
      <c r="AP157" s="284"/>
      <c r="AQ157" s="92">
        <f>IF(ISBLANK(AO157), 'Enter Head to Work Out AE'!$D155, (AO157*AP157))</f>
        <v>0</v>
      </c>
      <c r="AR157" s="277" t="str">
        <f t="shared" si="94"/>
        <v/>
      </c>
      <c r="AS157" s="278"/>
      <c r="AT157" s="278"/>
      <c r="AU157" s="93" t="str">
        <f t="shared" si="95"/>
        <v/>
      </c>
      <c r="AV157" s="94" t="str">
        <f t="shared" si="96"/>
        <v/>
      </c>
      <c r="AW157" s="95" t="str">
        <f t="shared" si="97"/>
        <v/>
      </c>
      <c r="AX157" s="315" t="str">
        <f t="shared" si="98"/>
        <v/>
      </c>
      <c r="AY157" s="328" t="str">
        <f t="shared" si="73"/>
        <v/>
      </c>
      <c r="AZ157" s="319" t="str">
        <f t="shared" si="99"/>
        <v/>
      </c>
      <c r="BA157" s="97" t="str">
        <f t="shared" si="100"/>
        <v/>
      </c>
      <c r="BB157" s="97" t="str">
        <f t="shared" si="101"/>
        <v/>
      </c>
      <c r="BC157" s="394" t="str">
        <f t="shared" si="102"/>
        <v/>
      </c>
      <c r="BD157" s="388" t="str">
        <f t="shared" ca="1" si="103"/>
        <v/>
      </c>
      <c r="BE157" s="271"/>
      <c r="BF157" s="289"/>
      <c r="BG157" s="345"/>
      <c r="BH157" s="290"/>
    </row>
    <row r="158" spans="1:60" ht="22.5" customHeight="1">
      <c r="A158" s="120"/>
      <c r="B158" s="221" t="str">
        <f>IF(ISBLANK('Baseline Paddock Data'!B158),"",'Baseline Paddock Data'!B158)</f>
        <v/>
      </c>
      <c r="C158" s="83" t="str">
        <f>IF(ISBLANK('Baseline Paddock Data'!C158),"",'Baseline Paddock Data'!C158)</f>
        <v/>
      </c>
      <c r="D158" s="326">
        <f>IF(ISBLANK(C158),"",(IF(ISBLANK('Baseline Paddock Data'!D158),'Baseline Paddock Data'!F158,'Baseline Paddock Data'!D158/2.471)))</f>
        <v>0</v>
      </c>
      <c r="E158" s="326">
        <f>IF(ISBLANK(C158),"",(IF(ISBLANK('Baseline Paddock Data'!E158),'Baseline Paddock Data'!G158,'Baseline Paddock Data'!E158/2.471)))</f>
        <v>0</v>
      </c>
      <c r="F158" s="230" t="str">
        <f>IF(ISBLANK('Baseline Paddock Data'!H158),"",'Baseline Paddock Data'!H158)</f>
        <v/>
      </c>
      <c r="G158" s="270"/>
      <c r="H158" s="271"/>
      <c r="I158" s="272"/>
      <c r="J158" s="92">
        <f>IF(ISBLANK(H158), 'Enter Head to Work Out AE'!D156, (H158*I158))</f>
        <v>0</v>
      </c>
      <c r="K158" s="277" t="str">
        <f t="shared" si="74"/>
        <v/>
      </c>
      <c r="L158" s="278"/>
      <c r="M158" s="278"/>
      <c r="N158" s="93" t="str">
        <f t="shared" si="75"/>
        <v/>
      </c>
      <c r="O158" s="94" t="str">
        <f t="shared" si="76"/>
        <v/>
      </c>
      <c r="P158" s="95" t="str">
        <f t="shared" si="77"/>
        <v/>
      </c>
      <c r="Q158" s="315" t="str">
        <f t="shared" si="78"/>
        <v/>
      </c>
      <c r="R158" s="317"/>
      <c r="S158" s="330" t="str" cm="1">
        <f t="array" ref="S158">IF(G158=0,"",_xlfn.IFS(G158="No grazing value - 0",R158*0,G158="Low - 10%",R158*0.1,G158="Moderate - 20%",R158*0.2,G158="High - 30%",R158*0.3,G158="Introduced pastures/Intensive - 45%", R158*0.45, G158="STACK method",R158*1))</f>
        <v/>
      </c>
      <c r="T158" s="319" t="str">
        <f t="shared" si="79"/>
        <v/>
      </c>
      <c r="U158" s="97" t="str">
        <f t="shared" si="80"/>
        <v/>
      </c>
      <c r="V158" s="97" t="str">
        <f t="shared" si="81"/>
        <v/>
      </c>
      <c r="W158" s="389" t="str">
        <f t="shared" si="82"/>
        <v/>
      </c>
      <c r="X158" s="388" t="str">
        <f t="shared" ca="1" si="83"/>
        <v/>
      </c>
      <c r="Y158" s="283"/>
      <c r="Z158" s="284"/>
      <c r="AA158" s="92">
        <f>IF(ISBLANK(Y158), 'Enter Head to Work Out AE'!$D156, (Y158*Z158))</f>
        <v>0</v>
      </c>
      <c r="AB158" s="277" t="str">
        <f t="shared" si="84"/>
        <v/>
      </c>
      <c r="AC158" s="278"/>
      <c r="AD158" s="278"/>
      <c r="AE158" s="93" t="str">
        <f t="shared" si="85"/>
        <v/>
      </c>
      <c r="AF158" s="94" t="str">
        <f t="shared" si="86"/>
        <v/>
      </c>
      <c r="AG158" s="95" t="str">
        <f t="shared" si="87"/>
        <v/>
      </c>
      <c r="AH158" s="315" t="str">
        <f t="shared" si="88"/>
        <v/>
      </c>
      <c r="AI158" s="328" t="str">
        <f t="shared" si="89"/>
        <v/>
      </c>
      <c r="AJ158" s="319" t="str">
        <f t="shared" si="90"/>
        <v/>
      </c>
      <c r="AK158" s="97" t="str">
        <f t="shared" si="91"/>
        <v/>
      </c>
      <c r="AL158" s="97" t="str">
        <f t="shared" si="72"/>
        <v/>
      </c>
      <c r="AM158" s="394" t="str">
        <f t="shared" si="92"/>
        <v/>
      </c>
      <c r="AN158" s="388" t="str">
        <f t="shared" ca="1" si="93"/>
        <v/>
      </c>
      <c r="AO158" s="271"/>
      <c r="AP158" s="284"/>
      <c r="AQ158" s="92">
        <f>IF(ISBLANK(AO158), 'Enter Head to Work Out AE'!$D156, (AO158*AP158))</f>
        <v>0</v>
      </c>
      <c r="AR158" s="277" t="str">
        <f t="shared" si="94"/>
        <v/>
      </c>
      <c r="AS158" s="278"/>
      <c r="AT158" s="278"/>
      <c r="AU158" s="93" t="str">
        <f t="shared" si="95"/>
        <v/>
      </c>
      <c r="AV158" s="94" t="str">
        <f t="shared" si="96"/>
        <v/>
      </c>
      <c r="AW158" s="95" t="str">
        <f t="shared" si="97"/>
        <v/>
      </c>
      <c r="AX158" s="315" t="str">
        <f t="shared" si="98"/>
        <v/>
      </c>
      <c r="AY158" s="328" t="str">
        <f t="shared" si="73"/>
        <v/>
      </c>
      <c r="AZ158" s="319" t="str">
        <f t="shared" si="99"/>
        <v/>
      </c>
      <c r="BA158" s="97" t="str">
        <f t="shared" si="100"/>
        <v/>
      </c>
      <c r="BB158" s="97" t="str">
        <f t="shared" si="101"/>
        <v/>
      </c>
      <c r="BC158" s="394" t="str">
        <f t="shared" si="102"/>
        <v/>
      </c>
      <c r="BD158" s="388" t="str">
        <f t="shared" ca="1" si="103"/>
        <v/>
      </c>
      <c r="BE158" s="271"/>
      <c r="BF158" s="289"/>
      <c r="BG158" s="345"/>
      <c r="BH158" s="290"/>
    </row>
    <row r="159" spans="1:60" ht="22.5" customHeight="1">
      <c r="A159" s="120"/>
      <c r="B159" s="221" t="str">
        <f>IF(ISBLANK('Baseline Paddock Data'!B159),"",'Baseline Paddock Data'!B159)</f>
        <v/>
      </c>
      <c r="C159" s="83" t="str">
        <f>IF(ISBLANK('Baseline Paddock Data'!C159),"",'Baseline Paddock Data'!C159)</f>
        <v/>
      </c>
      <c r="D159" s="326">
        <f>IF(ISBLANK(C159),"",(IF(ISBLANK('Baseline Paddock Data'!D159),'Baseline Paddock Data'!F159,'Baseline Paddock Data'!D159/2.471)))</f>
        <v>0</v>
      </c>
      <c r="E159" s="326">
        <f>IF(ISBLANK(C159),"",(IF(ISBLANK('Baseline Paddock Data'!E159),'Baseline Paddock Data'!G159,'Baseline Paddock Data'!E159/2.471)))</f>
        <v>0</v>
      </c>
      <c r="F159" s="230" t="str">
        <f>IF(ISBLANK('Baseline Paddock Data'!H159),"",'Baseline Paddock Data'!H159)</f>
        <v/>
      </c>
      <c r="G159" s="270"/>
      <c r="H159" s="271"/>
      <c r="I159" s="272"/>
      <c r="J159" s="92">
        <f>IF(ISBLANK(H159), 'Enter Head to Work Out AE'!D157, (H159*I159))</f>
        <v>0</v>
      </c>
      <c r="K159" s="277" t="str">
        <f t="shared" si="74"/>
        <v/>
      </c>
      <c r="L159" s="278"/>
      <c r="M159" s="278"/>
      <c r="N159" s="93" t="str">
        <f t="shared" si="75"/>
        <v/>
      </c>
      <c r="O159" s="94" t="str">
        <f t="shared" si="76"/>
        <v/>
      </c>
      <c r="P159" s="95" t="str">
        <f t="shared" si="77"/>
        <v/>
      </c>
      <c r="Q159" s="315" t="str">
        <f t="shared" si="78"/>
        <v/>
      </c>
      <c r="R159" s="317"/>
      <c r="S159" s="330" t="str" cm="1">
        <f t="array" ref="S159">IF(G159=0,"",_xlfn.IFS(G159="No grazing value - 0",R159*0,G159="Low - 10%",R159*0.1,G159="Moderate - 20%",R159*0.2,G159="High - 30%",R159*0.3,G159="Introduced pastures/Intensive - 45%", R159*0.45, G159="STACK method",R159*1))</f>
        <v/>
      </c>
      <c r="T159" s="319" t="str">
        <f t="shared" si="79"/>
        <v/>
      </c>
      <c r="U159" s="97" t="str">
        <f t="shared" si="80"/>
        <v/>
      </c>
      <c r="V159" s="97" t="str">
        <f t="shared" si="81"/>
        <v/>
      </c>
      <c r="W159" s="389" t="str">
        <f t="shared" si="82"/>
        <v/>
      </c>
      <c r="X159" s="388" t="str">
        <f t="shared" ca="1" si="83"/>
        <v/>
      </c>
      <c r="Y159" s="283"/>
      <c r="Z159" s="284"/>
      <c r="AA159" s="92">
        <f>IF(ISBLANK(Y159), 'Enter Head to Work Out AE'!$D157, (Y159*Z159))</f>
        <v>0</v>
      </c>
      <c r="AB159" s="277" t="str">
        <f t="shared" si="84"/>
        <v/>
      </c>
      <c r="AC159" s="278"/>
      <c r="AD159" s="278"/>
      <c r="AE159" s="93" t="str">
        <f t="shared" si="85"/>
        <v/>
      </c>
      <c r="AF159" s="94" t="str">
        <f t="shared" si="86"/>
        <v/>
      </c>
      <c r="AG159" s="95" t="str">
        <f t="shared" si="87"/>
        <v/>
      </c>
      <c r="AH159" s="315" t="str">
        <f t="shared" si="88"/>
        <v/>
      </c>
      <c r="AI159" s="328" t="str">
        <f t="shared" si="89"/>
        <v/>
      </c>
      <c r="AJ159" s="319" t="str">
        <f t="shared" si="90"/>
        <v/>
      </c>
      <c r="AK159" s="97" t="str">
        <f t="shared" si="91"/>
        <v/>
      </c>
      <c r="AL159" s="97" t="str">
        <f t="shared" si="72"/>
        <v/>
      </c>
      <c r="AM159" s="394" t="str">
        <f t="shared" si="92"/>
        <v/>
      </c>
      <c r="AN159" s="388" t="str">
        <f t="shared" ca="1" si="93"/>
        <v/>
      </c>
      <c r="AO159" s="271"/>
      <c r="AP159" s="284"/>
      <c r="AQ159" s="92">
        <f>IF(ISBLANK(AO159), 'Enter Head to Work Out AE'!$D157, (AO159*AP159))</f>
        <v>0</v>
      </c>
      <c r="AR159" s="277" t="str">
        <f t="shared" si="94"/>
        <v/>
      </c>
      <c r="AS159" s="278"/>
      <c r="AT159" s="278"/>
      <c r="AU159" s="93" t="str">
        <f t="shared" si="95"/>
        <v/>
      </c>
      <c r="AV159" s="94" t="str">
        <f t="shared" si="96"/>
        <v/>
      </c>
      <c r="AW159" s="95" t="str">
        <f t="shared" si="97"/>
        <v/>
      </c>
      <c r="AX159" s="315" t="str">
        <f t="shared" si="98"/>
        <v/>
      </c>
      <c r="AY159" s="328" t="str">
        <f t="shared" si="73"/>
        <v/>
      </c>
      <c r="AZ159" s="319" t="str">
        <f t="shared" si="99"/>
        <v/>
      </c>
      <c r="BA159" s="97" t="str">
        <f t="shared" si="100"/>
        <v/>
      </c>
      <c r="BB159" s="97" t="str">
        <f t="shared" si="101"/>
        <v/>
      </c>
      <c r="BC159" s="394" t="str">
        <f t="shared" si="102"/>
        <v/>
      </c>
      <c r="BD159" s="388" t="str">
        <f t="shared" ca="1" si="103"/>
        <v/>
      </c>
      <c r="BE159" s="271"/>
      <c r="BF159" s="289"/>
      <c r="BG159" s="345"/>
      <c r="BH159" s="290"/>
    </row>
    <row r="160" spans="1:60" ht="22.5" customHeight="1">
      <c r="A160" s="120"/>
      <c r="B160" s="221" t="str">
        <f>IF(ISBLANK('Baseline Paddock Data'!B160),"",'Baseline Paddock Data'!B160)</f>
        <v/>
      </c>
      <c r="C160" s="83" t="str">
        <f>IF(ISBLANK('Baseline Paddock Data'!C160),"",'Baseline Paddock Data'!C160)</f>
        <v/>
      </c>
      <c r="D160" s="326">
        <f>IF(ISBLANK(C160),"",(IF(ISBLANK('Baseline Paddock Data'!D160),'Baseline Paddock Data'!F160,'Baseline Paddock Data'!D160/2.471)))</f>
        <v>0</v>
      </c>
      <c r="E160" s="326">
        <f>IF(ISBLANK(C160),"",(IF(ISBLANK('Baseline Paddock Data'!E160),'Baseline Paddock Data'!G160,'Baseline Paddock Data'!E160/2.471)))</f>
        <v>0</v>
      </c>
      <c r="F160" s="230" t="str">
        <f>IF(ISBLANK('Baseline Paddock Data'!H160),"",'Baseline Paddock Data'!H160)</f>
        <v/>
      </c>
      <c r="G160" s="270"/>
      <c r="H160" s="271"/>
      <c r="I160" s="272"/>
      <c r="J160" s="92">
        <f>IF(ISBLANK(H160), 'Enter Head to Work Out AE'!D158, (H160*I160))</f>
        <v>0</v>
      </c>
      <c r="K160" s="277" t="str">
        <f t="shared" si="74"/>
        <v/>
      </c>
      <c r="L160" s="278"/>
      <c r="M160" s="278"/>
      <c r="N160" s="93" t="str">
        <f t="shared" si="75"/>
        <v/>
      </c>
      <c r="O160" s="94" t="str">
        <f t="shared" si="76"/>
        <v/>
      </c>
      <c r="P160" s="95" t="str">
        <f t="shared" si="77"/>
        <v/>
      </c>
      <c r="Q160" s="315" t="str">
        <f t="shared" si="78"/>
        <v/>
      </c>
      <c r="R160" s="317"/>
      <c r="S160" s="330" t="str" cm="1">
        <f t="array" ref="S160">IF(G160=0,"",_xlfn.IFS(G160="No grazing value - 0",R160*0,G160="Low - 10%",R160*0.1,G160="Moderate - 20%",R160*0.2,G160="High - 30%",R160*0.3,G160="Introduced pastures/Intensive - 45%", R160*0.45, G160="STACK method",R160*1))</f>
        <v/>
      </c>
      <c r="T160" s="319" t="str">
        <f t="shared" si="79"/>
        <v/>
      </c>
      <c r="U160" s="97" t="str">
        <f t="shared" si="80"/>
        <v/>
      </c>
      <c r="V160" s="97" t="str">
        <f t="shared" si="81"/>
        <v/>
      </c>
      <c r="W160" s="389" t="str">
        <f t="shared" si="82"/>
        <v/>
      </c>
      <c r="X160" s="388" t="str">
        <f t="shared" ca="1" si="83"/>
        <v/>
      </c>
      <c r="Y160" s="283"/>
      <c r="Z160" s="284"/>
      <c r="AA160" s="92">
        <f>IF(ISBLANK(Y160), 'Enter Head to Work Out AE'!$D158, (Y160*Z160))</f>
        <v>0</v>
      </c>
      <c r="AB160" s="277" t="str">
        <f t="shared" si="84"/>
        <v/>
      </c>
      <c r="AC160" s="278"/>
      <c r="AD160" s="278"/>
      <c r="AE160" s="93" t="str">
        <f t="shared" si="85"/>
        <v/>
      </c>
      <c r="AF160" s="94" t="str">
        <f t="shared" si="86"/>
        <v/>
      </c>
      <c r="AG160" s="95" t="str">
        <f t="shared" si="87"/>
        <v/>
      </c>
      <c r="AH160" s="315" t="str">
        <f t="shared" si="88"/>
        <v/>
      </c>
      <c r="AI160" s="328" t="str">
        <f t="shared" si="89"/>
        <v/>
      </c>
      <c r="AJ160" s="319" t="str">
        <f t="shared" si="90"/>
        <v/>
      </c>
      <c r="AK160" s="97" t="str">
        <f t="shared" si="91"/>
        <v/>
      </c>
      <c r="AL160" s="97" t="str">
        <f t="shared" si="72"/>
        <v/>
      </c>
      <c r="AM160" s="394" t="str">
        <f t="shared" si="92"/>
        <v/>
      </c>
      <c r="AN160" s="388" t="str">
        <f t="shared" ca="1" si="93"/>
        <v/>
      </c>
      <c r="AO160" s="271"/>
      <c r="AP160" s="284"/>
      <c r="AQ160" s="92">
        <f>IF(ISBLANK(AO160), 'Enter Head to Work Out AE'!$D158, (AO160*AP160))</f>
        <v>0</v>
      </c>
      <c r="AR160" s="277" t="str">
        <f t="shared" si="94"/>
        <v/>
      </c>
      <c r="AS160" s="278"/>
      <c r="AT160" s="278"/>
      <c r="AU160" s="93" t="str">
        <f t="shared" si="95"/>
        <v/>
      </c>
      <c r="AV160" s="94" t="str">
        <f t="shared" si="96"/>
        <v/>
      </c>
      <c r="AW160" s="95" t="str">
        <f t="shared" si="97"/>
        <v/>
      </c>
      <c r="AX160" s="315" t="str">
        <f t="shared" si="98"/>
        <v/>
      </c>
      <c r="AY160" s="328" t="str">
        <f t="shared" si="73"/>
        <v/>
      </c>
      <c r="AZ160" s="319" t="str">
        <f t="shared" si="99"/>
        <v/>
      </c>
      <c r="BA160" s="97" t="str">
        <f t="shared" si="100"/>
        <v/>
      </c>
      <c r="BB160" s="97" t="str">
        <f t="shared" si="101"/>
        <v/>
      </c>
      <c r="BC160" s="394" t="str">
        <f t="shared" si="102"/>
        <v/>
      </c>
      <c r="BD160" s="388" t="str">
        <f t="shared" ca="1" si="103"/>
        <v/>
      </c>
      <c r="BE160" s="271"/>
      <c r="BF160" s="289"/>
      <c r="BG160" s="345"/>
      <c r="BH160" s="290"/>
    </row>
    <row r="161" spans="1:60" ht="22.5" customHeight="1">
      <c r="A161" s="120"/>
      <c r="B161" s="221" t="str">
        <f>IF(ISBLANK('Baseline Paddock Data'!B161),"",'Baseline Paddock Data'!B161)</f>
        <v/>
      </c>
      <c r="C161" s="83" t="str">
        <f>IF(ISBLANK('Baseline Paddock Data'!C161),"",'Baseline Paddock Data'!C161)</f>
        <v/>
      </c>
      <c r="D161" s="326">
        <f>IF(ISBLANK(C161),"",(IF(ISBLANK('Baseline Paddock Data'!D161),'Baseline Paddock Data'!F161,'Baseline Paddock Data'!D161/2.471)))</f>
        <v>0</v>
      </c>
      <c r="E161" s="326">
        <f>IF(ISBLANK(C161),"",(IF(ISBLANK('Baseline Paddock Data'!E161),'Baseline Paddock Data'!G161,'Baseline Paddock Data'!E161/2.471)))</f>
        <v>0</v>
      </c>
      <c r="F161" s="230" t="str">
        <f>IF(ISBLANK('Baseline Paddock Data'!H161),"",'Baseline Paddock Data'!H161)</f>
        <v/>
      </c>
      <c r="G161" s="270"/>
      <c r="H161" s="271"/>
      <c r="I161" s="272"/>
      <c r="J161" s="92">
        <f>IF(ISBLANK(H161), 'Enter Head to Work Out AE'!D159, (H161*I161))</f>
        <v>0</v>
      </c>
      <c r="K161" s="277" t="str">
        <f t="shared" si="74"/>
        <v/>
      </c>
      <c r="L161" s="278"/>
      <c r="M161" s="278"/>
      <c r="N161" s="93" t="str">
        <f t="shared" si="75"/>
        <v/>
      </c>
      <c r="O161" s="94" t="str">
        <f t="shared" si="76"/>
        <v/>
      </c>
      <c r="P161" s="95" t="str">
        <f t="shared" si="77"/>
        <v/>
      </c>
      <c r="Q161" s="315" t="str">
        <f t="shared" si="78"/>
        <v/>
      </c>
      <c r="R161" s="317"/>
      <c r="S161" s="330" t="str" cm="1">
        <f t="array" ref="S161">IF(G161=0,"",_xlfn.IFS(G161="No grazing value - 0",R161*0,G161="Low - 10%",R161*0.1,G161="Moderate - 20%",R161*0.2,G161="High - 30%",R161*0.3,G161="Introduced pastures/Intensive - 45%", R161*0.45, G161="STACK method",R161*1))</f>
        <v/>
      </c>
      <c r="T161" s="319" t="str">
        <f t="shared" si="79"/>
        <v/>
      </c>
      <c r="U161" s="97" t="str">
        <f t="shared" si="80"/>
        <v/>
      </c>
      <c r="V161" s="97" t="str">
        <f t="shared" si="81"/>
        <v/>
      </c>
      <c r="W161" s="389" t="str">
        <f t="shared" si="82"/>
        <v/>
      </c>
      <c r="X161" s="388" t="str">
        <f t="shared" ca="1" si="83"/>
        <v/>
      </c>
      <c r="Y161" s="283"/>
      <c r="Z161" s="284"/>
      <c r="AA161" s="92">
        <f>IF(ISBLANK(Y161), 'Enter Head to Work Out AE'!$D159, (Y161*Z161))</f>
        <v>0</v>
      </c>
      <c r="AB161" s="277" t="str">
        <f t="shared" si="84"/>
        <v/>
      </c>
      <c r="AC161" s="278"/>
      <c r="AD161" s="278"/>
      <c r="AE161" s="93" t="str">
        <f t="shared" si="85"/>
        <v/>
      </c>
      <c r="AF161" s="94" t="str">
        <f t="shared" si="86"/>
        <v/>
      </c>
      <c r="AG161" s="95" t="str">
        <f t="shared" si="87"/>
        <v/>
      </c>
      <c r="AH161" s="315" t="str">
        <f t="shared" si="88"/>
        <v/>
      </c>
      <c r="AI161" s="328" t="str">
        <f t="shared" si="89"/>
        <v/>
      </c>
      <c r="AJ161" s="319" t="str">
        <f t="shared" si="90"/>
        <v/>
      </c>
      <c r="AK161" s="97" t="str">
        <f t="shared" si="91"/>
        <v/>
      </c>
      <c r="AL161" s="97" t="str">
        <f t="shared" si="72"/>
        <v/>
      </c>
      <c r="AM161" s="394" t="str">
        <f t="shared" si="92"/>
        <v/>
      </c>
      <c r="AN161" s="388" t="str">
        <f t="shared" ca="1" si="93"/>
        <v/>
      </c>
      <c r="AO161" s="271"/>
      <c r="AP161" s="284"/>
      <c r="AQ161" s="92">
        <f>IF(ISBLANK(AO161), 'Enter Head to Work Out AE'!$D159, (AO161*AP161))</f>
        <v>0</v>
      </c>
      <c r="AR161" s="277" t="str">
        <f t="shared" si="94"/>
        <v/>
      </c>
      <c r="AS161" s="278"/>
      <c r="AT161" s="278"/>
      <c r="AU161" s="93" t="str">
        <f t="shared" si="95"/>
        <v/>
      </c>
      <c r="AV161" s="94" t="str">
        <f t="shared" si="96"/>
        <v/>
      </c>
      <c r="AW161" s="95" t="str">
        <f t="shared" si="97"/>
        <v/>
      </c>
      <c r="AX161" s="315" t="str">
        <f t="shared" si="98"/>
        <v/>
      </c>
      <c r="AY161" s="328" t="str">
        <f t="shared" si="73"/>
        <v/>
      </c>
      <c r="AZ161" s="319" t="str">
        <f t="shared" si="99"/>
        <v/>
      </c>
      <c r="BA161" s="97" t="str">
        <f t="shared" si="100"/>
        <v/>
      </c>
      <c r="BB161" s="97" t="str">
        <f t="shared" si="101"/>
        <v/>
      </c>
      <c r="BC161" s="394" t="str">
        <f t="shared" si="102"/>
        <v/>
      </c>
      <c r="BD161" s="388" t="str">
        <f t="shared" ca="1" si="103"/>
        <v/>
      </c>
      <c r="BE161" s="271"/>
      <c r="BF161" s="289"/>
      <c r="BG161" s="345"/>
      <c r="BH161" s="290"/>
    </row>
    <row r="162" spans="1:60" ht="22.5" customHeight="1">
      <c r="A162" s="120"/>
      <c r="B162" s="221" t="str">
        <f>IF(ISBLANK('Baseline Paddock Data'!B162),"",'Baseline Paddock Data'!B162)</f>
        <v/>
      </c>
      <c r="C162" s="83" t="str">
        <f>IF(ISBLANK('Baseline Paddock Data'!C162),"",'Baseline Paddock Data'!C162)</f>
        <v/>
      </c>
      <c r="D162" s="326">
        <f>IF(ISBLANK(C162),"",(IF(ISBLANK('Baseline Paddock Data'!D162),'Baseline Paddock Data'!F162,'Baseline Paddock Data'!D162/2.471)))</f>
        <v>0</v>
      </c>
      <c r="E162" s="326">
        <f>IF(ISBLANK(C162),"",(IF(ISBLANK('Baseline Paddock Data'!E162),'Baseline Paddock Data'!G162,'Baseline Paddock Data'!E162/2.471)))</f>
        <v>0</v>
      </c>
      <c r="F162" s="230" t="str">
        <f>IF(ISBLANK('Baseline Paddock Data'!H162),"",'Baseline Paddock Data'!H162)</f>
        <v/>
      </c>
      <c r="G162" s="270"/>
      <c r="H162" s="271"/>
      <c r="I162" s="272"/>
      <c r="J162" s="92">
        <f>IF(ISBLANK(H162), 'Enter Head to Work Out AE'!D160, (H162*I162))</f>
        <v>0</v>
      </c>
      <c r="K162" s="277" t="str">
        <f t="shared" si="74"/>
        <v/>
      </c>
      <c r="L162" s="278"/>
      <c r="M162" s="278"/>
      <c r="N162" s="93" t="str">
        <f t="shared" si="75"/>
        <v/>
      </c>
      <c r="O162" s="94" t="str">
        <f t="shared" si="76"/>
        <v/>
      </c>
      <c r="P162" s="95" t="str">
        <f t="shared" si="77"/>
        <v/>
      </c>
      <c r="Q162" s="315" t="str">
        <f t="shared" si="78"/>
        <v/>
      </c>
      <c r="R162" s="317"/>
      <c r="S162" s="330" t="str" cm="1">
        <f t="array" ref="S162">IF(G162=0,"",_xlfn.IFS(G162="No grazing value - 0",R162*0,G162="Low - 10%",R162*0.1,G162="Moderate - 20%",R162*0.2,G162="High - 30%",R162*0.3,G162="Introduced pastures/Intensive - 45%", R162*0.45, G162="STACK method",R162*1))</f>
        <v/>
      </c>
      <c r="T162" s="319" t="str">
        <f t="shared" si="79"/>
        <v/>
      </c>
      <c r="U162" s="97" t="str">
        <f t="shared" si="80"/>
        <v/>
      </c>
      <c r="V162" s="97" t="str">
        <f t="shared" si="81"/>
        <v/>
      </c>
      <c r="W162" s="389" t="str">
        <f t="shared" si="82"/>
        <v/>
      </c>
      <c r="X162" s="388" t="str">
        <f t="shared" ca="1" si="83"/>
        <v/>
      </c>
      <c r="Y162" s="283"/>
      <c r="Z162" s="284"/>
      <c r="AA162" s="92">
        <f>IF(ISBLANK(Y162), 'Enter Head to Work Out AE'!$D160, (Y162*Z162))</f>
        <v>0</v>
      </c>
      <c r="AB162" s="277" t="str">
        <f t="shared" si="84"/>
        <v/>
      </c>
      <c r="AC162" s="278"/>
      <c r="AD162" s="278"/>
      <c r="AE162" s="93" t="str">
        <f t="shared" si="85"/>
        <v/>
      </c>
      <c r="AF162" s="94" t="str">
        <f t="shared" si="86"/>
        <v/>
      </c>
      <c r="AG162" s="95" t="str">
        <f t="shared" si="87"/>
        <v/>
      </c>
      <c r="AH162" s="315" t="str">
        <f t="shared" si="88"/>
        <v/>
      </c>
      <c r="AI162" s="328" t="str">
        <f t="shared" si="89"/>
        <v/>
      </c>
      <c r="AJ162" s="319" t="str">
        <f t="shared" si="90"/>
        <v/>
      </c>
      <c r="AK162" s="97" t="str">
        <f t="shared" si="91"/>
        <v/>
      </c>
      <c r="AL162" s="97" t="str">
        <f t="shared" si="72"/>
        <v/>
      </c>
      <c r="AM162" s="394" t="str">
        <f t="shared" si="92"/>
        <v/>
      </c>
      <c r="AN162" s="388" t="str">
        <f t="shared" ca="1" si="93"/>
        <v/>
      </c>
      <c r="AO162" s="271"/>
      <c r="AP162" s="284"/>
      <c r="AQ162" s="92">
        <f>IF(ISBLANK(AO162), 'Enter Head to Work Out AE'!$D160, (AO162*AP162))</f>
        <v>0</v>
      </c>
      <c r="AR162" s="277" t="str">
        <f t="shared" si="94"/>
        <v/>
      </c>
      <c r="AS162" s="278"/>
      <c r="AT162" s="278"/>
      <c r="AU162" s="93" t="str">
        <f t="shared" si="95"/>
        <v/>
      </c>
      <c r="AV162" s="94" t="str">
        <f t="shared" si="96"/>
        <v/>
      </c>
      <c r="AW162" s="95" t="str">
        <f t="shared" si="97"/>
        <v/>
      </c>
      <c r="AX162" s="315" t="str">
        <f t="shared" si="98"/>
        <v/>
      </c>
      <c r="AY162" s="328" t="str">
        <f t="shared" si="73"/>
        <v/>
      </c>
      <c r="AZ162" s="319" t="str">
        <f t="shared" si="99"/>
        <v/>
      </c>
      <c r="BA162" s="97" t="str">
        <f t="shared" si="100"/>
        <v/>
      </c>
      <c r="BB162" s="97" t="str">
        <f t="shared" si="101"/>
        <v/>
      </c>
      <c r="BC162" s="394" t="str">
        <f t="shared" si="102"/>
        <v/>
      </c>
      <c r="BD162" s="388" t="str">
        <f t="shared" ca="1" si="103"/>
        <v/>
      </c>
      <c r="BE162" s="271"/>
      <c r="BF162" s="289"/>
      <c r="BG162" s="345"/>
      <c r="BH162" s="290"/>
    </row>
    <row r="163" spans="1:60" ht="22.5" customHeight="1">
      <c r="A163" s="120"/>
      <c r="B163" s="221" t="str">
        <f>IF(ISBLANK('Baseline Paddock Data'!B163),"",'Baseline Paddock Data'!B163)</f>
        <v/>
      </c>
      <c r="C163" s="83" t="str">
        <f>IF(ISBLANK('Baseline Paddock Data'!C163),"",'Baseline Paddock Data'!C163)</f>
        <v/>
      </c>
      <c r="D163" s="326">
        <f>IF(ISBLANK(C163),"",(IF(ISBLANK('Baseline Paddock Data'!D163),'Baseline Paddock Data'!F163,'Baseline Paddock Data'!D163/2.471)))</f>
        <v>0</v>
      </c>
      <c r="E163" s="326">
        <f>IF(ISBLANK(C163),"",(IF(ISBLANK('Baseline Paddock Data'!E163),'Baseline Paddock Data'!G163,'Baseline Paddock Data'!E163/2.471)))</f>
        <v>0</v>
      </c>
      <c r="F163" s="230" t="str">
        <f>IF(ISBLANK('Baseline Paddock Data'!H163),"",'Baseline Paddock Data'!H163)</f>
        <v/>
      </c>
      <c r="G163" s="270"/>
      <c r="H163" s="271"/>
      <c r="I163" s="272"/>
      <c r="J163" s="92">
        <f>IF(ISBLANK(H163), 'Enter Head to Work Out AE'!D161, (H163*I163))</f>
        <v>0</v>
      </c>
      <c r="K163" s="277" t="str">
        <f t="shared" si="74"/>
        <v/>
      </c>
      <c r="L163" s="278"/>
      <c r="M163" s="278"/>
      <c r="N163" s="93" t="str">
        <f t="shared" si="75"/>
        <v/>
      </c>
      <c r="O163" s="94" t="str">
        <f t="shared" si="76"/>
        <v/>
      </c>
      <c r="P163" s="95" t="str">
        <f t="shared" si="77"/>
        <v/>
      </c>
      <c r="Q163" s="315" t="str">
        <f t="shared" si="78"/>
        <v/>
      </c>
      <c r="R163" s="317"/>
      <c r="S163" s="330" t="str" cm="1">
        <f t="array" ref="S163">IF(G163=0,"",_xlfn.IFS(G163="No grazing value - 0",R163*0,G163="Low - 10%",R163*0.1,G163="Moderate - 20%",R163*0.2,G163="High - 30%",R163*0.3,G163="Introduced pastures/Intensive - 45%", R163*0.45, G163="STACK method",R163*1))</f>
        <v/>
      </c>
      <c r="T163" s="319" t="str">
        <f t="shared" si="79"/>
        <v/>
      </c>
      <c r="U163" s="97" t="str">
        <f t="shared" si="80"/>
        <v/>
      </c>
      <c r="V163" s="97" t="str">
        <f t="shared" si="81"/>
        <v/>
      </c>
      <c r="W163" s="389" t="str">
        <f t="shared" si="82"/>
        <v/>
      </c>
      <c r="X163" s="388" t="str">
        <f t="shared" ca="1" si="83"/>
        <v/>
      </c>
      <c r="Y163" s="283"/>
      <c r="Z163" s="284"/>
      <c r="AA163" s="92">
        <f>IF(ISBLANK(Y163), 'Enter Head to Work Out AE'!$D161, (Y163*Z163))</f>
        <v>0</v>
      </c>
      <c r="AB163" s="277" t="str">
        <f t="shared" si="84"/>
        <v/>
      </c>
      <c r="AC163" s="278"/>
      <c r="AD163" s="278"/>
      <c r="AE163" s="93" t="str">
        <f t="shared" si="85"/>
        <v/>
      </c>
      <c r="AF163" s="94" t="str">
        <f t="shared" si="86"/>
        <v/>
      </c>
      <c r="AG163" s="95" t="str">
        <f t="shared" si="87"/>
        <v/>
      </c>
      <c r="AH163" s="315" t="str">
        <f t="shared" si="88"/>
        <v/>
      </c>
      <c r="AI163" s="328" t="str">
        <f t="shared" si="89"/>
        <v/>
      </c>
      <c r="AJ163" s="319" t="str">
        <f t="shared" si="90"/>
        <v/>
      </c>
      <c r="AK163" s="97" t="str">
        <f t="shared" si="91"/>
        <v/>
      </c>
      <c r="AL163" s="97" t="str">
        <f t="shared" si="72"/>
        <v/>
      </c>
      <c r="AM163" s="394" t="str">
        <f t="shared" si="92"/>
        <v/>
      </c>
      <c r="AN163" s="388" t="str">
        <f t="shared" ca="1" si="93"/>
        <v/>
      </c>
      <c r="AO163" s="271"/>
      <c r="AP163" s="284"/>
      <c r="AQ163" s="92">
        <f>IF(ISBLANK(AO163), 'Enter Head to Work Out AE'!$D161, (AO163*AP163))</f>
        <v>0</v>
      </c>
      <c r="AR163" s="277" t="str">
        <f t="shared" si="94"/>
        <v/>
      </c>
      <c r="AS163" s="278"/>
      <c r="AT163" s="278"/>
      <c r="AU163" s="93" t="str">
        <f t="shared" si="95"/>
        <v/>
      </c>
      <c r="AV163" s="94" t="str">
        <f t="shared" si="96"/>
        <v/>
      </c>
      <c r="AW163" s="95" t="str">
        <f t="shared" si="97"/>
        <v/>
      </c>
      <c r="AX163" s="315" t="str">
        <f t="shared" si="98"/>
        <v/>
      </c>
      <c r="AY163" s="328" t="str">
        <f t="shared" si="73"/>
        <v/>
      </c>
      <c r="AZ163" s="319" t="str">
        <f t="shared" si="99"/>
        <v/>
      </c>
      <c r="BA163" s="97" t="str">
        <f t="shared" si="100"/>
        <v/>
      </c>
      <c r="BB163" s="97" t="str">
        <f t="shared" si="101"/>
        <v/>
      </c>
      <c r="BC163" s="394" t="str">
        <f t="shared" si="102"/>
        <v/>
      </c>
      <c r="BD163" s="388" t="str">
        <f t="shared" ca="1" si="103"/>
        <v/>
      </c>
      <c r="BE163" s="271"/>
      <c r="BF163" s="289"/>
      <c r="BG163" s="345"/>
      <c r="BH163" s="290"/>
    </row>
    <row r="164" spans="1:60" ht="22.5" customHeight="1">
      <c r="A164" s="120"/>
      <c r="B164" s="221" t="str">
        <f>IF(ISBLANK('Baseline Paddock Data'!B164),"",'Baseline Paddock Data'!B164)</f>
        <v/>
      </c>
      <c r="C164" s="83" t="str">
        <f>IF(ISBLANK('Baseline Paddock Data'!C164),"",'Baseline Paddock Data'!C164)</f>
        <v/>
      </c>
      <c r="D164" s="326">
        <f>IF(ISBLANK(C164),"",(IF(ISBLANK('Baseline Paddock Data'!D164),'Baseline Paddock Data'!F164,'Baseline Paddock Data'!D164/2.471)))</f>
        <v>0</v>
      </c>
      <c r="E164" s="326">
        <f>IF(ISBLANK(C164),"",(IF(ISBLANK('Baseline Paddock Data'!E164),'Baseline Paddock Data'!G164,'Baseline Paddock Data'!E164/2.471)))</f>
        <v>0</v>
      </c>
      <c r="F164" s="230" t="str">
        <f>IF(ISBLANK('Baseline Paddock Data'!H164),"",'Baseline Paddock Data'!H164)</f>
        <v/>
      </c>
      <c r="G164" s="270"/>
      <c r="H164" s="271"/>
      <c r="I164" s="272"/>
      <c r="J164" s="92">
        <f>IF(ISBLANK(H164), 'Enter Head to Work Out AE'!D162, (H164*I164))</f>
        <v>0</v>
      </c>
      <c r="K164" s="277" t="str">
        <f t="shared" si="74"/>
        <v/>
      </c>
      <c r="L164" s="278"/>
      <c r="M164" s="278"/>
      <c r="N164" s="93" t="str">
        <f t="shared" si="75"/>
        <v/>
      </c>
      <c r="O164" s="94" t="str">
        <f t="shared" si="76"/>
        <v/>
      </c>
      <c r="P164" s="95" t="str">
        <f t="shared" si="77"/>
        <v/>
      </c>
      <c r="Q164" s="315" t="str">
        <f t="shared" si="78"/>
        <v/>
      </c>
      <c r="R164" s="317"/>
      <c r="S164" s="330" t="str" cm="1">
        <f t="array" ref="S164">IF(G164=0,"",_xlfn.IFS(G164="No grazing value - 0",R164*0,G164="Low - 10%",R164*0.1,G164="Moderate - 20%",R164*0.2,G164="High - 30%",R164*0.3,G164="Introduced pastures/Intensive - 45%", R164*0.45, G164="STACK method",R164*1))</f>
        <v/>
      </c>
      <c r="T164" s="319" t="str">
        <f t="shared" si="79"/>
        <v/>
      </c>
      <c r="U164" s="97" t="str">
        <f t="shared" si="80"/>
        <v/>
      </c>
      <c r="V164" s="97" t="str">
        <f t="shared" si="81"/>
        <v/>
      </c>
      <c r="W164" s="389" t="str">
        <f t="shared" si="82"/>
        <v/>
      </c>
      <c r="X164" s="388" t="str">
        <f t="shared" ca="1" si="83"/>
        <v/>
      </c>
      <c r="Y164" s="283"/>
      <c r="Z164" s="284"/>
      <c r="AA164" s="92">
        <f>IF(ISBLANK(Y164), 'Enter Head to Work Out AE'!$D162, (Y164*Z164))</f>
        <v>0</v>
      </c>
      <c r="AB164" s="277" t="str">
        <f t="shared" si="84"/>
        <v/>
      </c>
      <c r="AC164" s="278"/>
      <c r="AD164" s="278"/>
      <c r="AE164" s="93" t="str">
        <f t="shared" si="85"/>
        <v/>
      </c>
      <c r="AF164" s="94" t="str">
        <f t="shared" si="86"/>
        <v/>
      </c>
      <c r="AG164" s="95" t="str">
        <f t="shared" si="87"/>
        <v/>
      </c>
      <c r="AH164" s="315" t="str">
        <f t="shared" si="88"/>
        <v/>
      </c>
      <c r="AI164" s="328" t="str">
        <f t="shared" si="89"/>
        <v/>
      </c>
      <c r="AJ164" s="319" t="str">
        <f t="shared" si="90"/>
        <v/>
      </c>
      <c r="AK164" s="97" t="str">
        <f t="shared" si="91"/>
        <v/>
      </c>
      <c r="AL164" s="97" t="str">
        <f t="shared" si="72"/>
        <v/>
      </c>
      <c r="AM164" s="394" t="str">
        <f t="shared" si="92"/>
        <v/>
      </c>
      <c r="AN164" s="388" t="str">
        <f t="shared" ca="1" si="93"/>
        <v/>
      </c>
      <c r="AO164" s="271"/>
      <c r="AP164" s="284"/>
      <c r="AQ164" s="92">
        <f>IF(ISBLANK(AO164), 'Enter Head to Work Out AE'!$D162, (AO164*AP164))</f>
        <v>0</v>
      </c>
      <c r="AR164" s="277" t="str">
        <f t="shared" si="94"/>
        <v/>
      </c>
      <c r="AS164" s="278"/>
      <c r="AT164" s="278"/>
      <c r="AU164" s="93" t="str">
        <f t="shared" si="95"/>
        <v/>
      </c>
      <c r="AV164" s="94" t="str">
        <f t="shared" si="96"/>
        <v/>
      </c>
      <c r="AW164" s="95" t="str">
        <f t="shared" si="97"/>
        <v/>
      </c>
      <c r="AX164" s="315" t="str">
        <f t="shared" si="98"/>
        <v/>
      </c>
      <c r="AY164" s="328" t="str">
        <f t="shared" si="73"/>
        <v/>
      </c>
      <c r="AZ164" s="319" t="str">
        <f t="shared" si="99"/>
        <v/>
      </c>
      <c r="BA164" s="97" t="str">
        <f t="shared" si="100"/>
        <v/>
      </c>
      <c r="BB164" s="97" t="str">
        <f t="shared" si="101"/>
        <v/>
      </c>
      <c r="BC164" s="394" t="str">
        <f t="shared" si="102"/>
        <v/>
      </c>
      <c r="BD164" s="388" t="str">
        <f t="shared" ca="1" si="103"/>
        <v/>
      </c>
      <c r="BE164" s="271"/>
      <c r="BF164" s="289"/>
      <c r="BG164" s="345"/>
      <c r="BH164" s="290"/>
    </row>
    <row r="165" spans="1:60" ht="22.5" customHeight="1">
      <c r="A165" s="120"/>
      <c r="B165" s="221" t="str">
        <f>IF(ISBLANK('Baseline Paddock Data'!B165),"",'Baseline Paddock Data'!B165)</f>
        <v/>
      </c>
      <c r="C165" s="83" t="str">
        <f>IF(ISBLANK('Baseline Paddock Data'!C165),"",'Baseline Paddock Data'!C165)</f>
        <v/>
      </c>
      <c r="D165" s="326">
        <f>IF(ISBLANK(C165),"",(IF(ISBLANK('Baseline Paddock Data'!D165),'Baseline Paddock Data'!F165,'Baseline Paddock Data'!D165/2.471)))</f>
        <v>0</v>
      </c>
      <c r="E165" s="326">
        <f>IF(ISBLANK(C165),"",(IF(ISBLANK('Baseline Paddock Data'!E165),'Baseline Paddock Data'!G165,'Baseline Paddock Data'!E165/2.471)))</f>
        <v>0</v>
      </c>
      <c r="F165" s="230" t="str">
        <f>IF(ISBLANK('Baseline Paddock Data'!H165),"",'Baseline Paddock Data'!H165)</f>
        <v/>
      </c>
      <c r="G165" s="270"/>
      <c r="H165" s="271"/>
      <c r="I165" s="272"/>
      <c r="J165" s="92">
        <f>IF(ISBLANK(H165), 'Enter Head to Work Out AE'!D163, (H165*I165))</f>
        <v>0</v>
      </c>
      <c r="K165" s="277" t="str">
        <f t="shared" si="74"/>
        <v/>
      </c>
      <c r="L165" s="278"/>
      <c r="M165" s="278"/>
      <c r="N165" s="93" t="str">
        <f t="shared" si="75"/>
        <v/>
      </c>
      <c r="O165" s="94" t="str">
        <f t="shared" si="76"/>
        <v/>
      </c>
      <c r="P165" s="95" t="str">
        <f t="shared" si="77"/>
        <v/>
      </c>
      <c r="Q165" s="315" t="str">
        <f t="shared" si="78"/>
        <v/>
      </c>
      <c r="R165" s="317"/>
      <c r="S165" s="330" t="str" cm="1">
        <f t="array" ref="S165">IF(G165=0,"",_xlfn.IFS(G165="No grazing value - 0",R165*0,G165="Low - 10%",R165*0.1,G165="Moderate - 20%",R165*0.2,G165="High - 30%",R165*0.3,G165="Introduced pastures/Intensive - 45%", R165*0.45, G165="STACK method",R165*1))</f>
        <v/>
      </c>
      <c r="T165" s="319" t="str">
        <f t="shared" si="79"/>
        <v/>
      </c>
      <c r="U165" s="97" t="str">
        <f t="shared" si="80"/>
        <v/>
      </c>
      <c r="V165" s="97" t="str">
        <f t="shared" si="81"/>
        <v/>
      </c>
      <c r="W165" s="389" t="str">
        <f t="shared" si="82"/>
        <v/>
      </c>
      <c r="X165" s="388" t="str">
        <f t="shared" ca="1" si="83"/>
        <v/>
      </c>
      <c r="Y165" s="283"/>
      <c r="Z165" s="284"/>
      <c r="AA165" s="92">
        <f>IF(ISBLANK(Y165), 'Enter Head to Work Out AE'!$D163, (Y165*Z165))</f>
        <v>0</v>
      </c>
      <c r="AB165" s="277" t="str">
        <f t="shared" si="84"/>
        <v/>
      </c>
      <c r="AC165" s="278"/>
      <c r="AD165" s="278"/>
      <c r="AE165" s="93" t="str">
        <f t="shared" si="85"/>
        <v/>
      </c>
      <c r="AF165" s="94" t="str">
        <f t="shared" si="86"/>
        <v/>
      </c>
      <c r="AG165" s="95" t="str">
        <f t="shared" si="87"/>
        <v/>
      </c>
      <c r="AH165" s="315" t="str">
        <f t="shared" si="88"/>
        <v/>
      </c>
      <c r="AI165" s="328" t="str">
        <f t="shared" si="89"/>
        <v/>
      </c>
      <c r="AJ165" s="319" t="str">
        <f t="shared" si="90"/>
        <v/>
      </c>
      <c r="AK165" s="97" t="str">
        <f t="shared" si="91"/>
        <v/>
      </c>
      <c r="AL165" s="97" t="str">
        <f t="shared" si="72"/>
        <v/>
      </c>
      <c r="AM165" s="394" t="str">
        <f t="shared" si="92"/>
        <v/>
      </c>
      <c r="AN165" s="388" t="str">
        <f t="shared" ca="1" si="93"/>
        <v/>
      </c>
      <c r="AO165" s="271"/>
      <c r="AP165" s="284"/>
      <c r="AQ165" s="92">
        <f>IF(ISBLANK(AO165), 'Enter Head to Work Out AE'!$D163, (AO165*AP165))</f>
        <v>0</v>
      </c>
      <c r="AR165" s="277" t="str">
        <f t="shared" si="94"/>
        <v/>
      </c>
      <c r="AS165" s="278"/>
      <c r="AT165" s="278"/>
      <c r="AU165" s="93" t="str">
        <f t="shared" si="95"/>
        <v/>
      </c>
      <c r="AV165" s="94" t="str">
        <f t="shared" si="96"/>
        <v/>
      </c>
      <c r="AW165" s="95" t="str">
        <f t="shared" si="97"/>
        <v/>
      </c>
      <c r="AX165" s="315" t="str">
        <f t="shared" si="98"/>
        <v/>
      </c>
      <c r="AY165" s="328" t="str">
        <f t="shared" si="73"/>
        <v/>
      </c>
      <c r="AZ165" s="319" t="str">
        <f t="shared" si="99"/>
        <v/>
      </c>
      <c r="BA165" s="97" t="str">
        <f t="shared" si="100"/>
        <v/>
      </c>
      <c r="BB165" s="97" t="str">
        <f t="shared" si="101"/>
        <v/>
      </c>
      <c r="BC165" s="394" t="str">
        <f t="shared" si="102"/>
        <v/>
      </c>
      <c r="BD165" s="388" t="str">
        <f t="shared" ca="1" si="103"/>
        <v/>
      </c>
      <c r="BE165" s="271"/>
      <c r="BF165" s="289"/>
      <c r="BG165" s="345"/>
      <c r="BH165" s="290"/>
    </row>
    <row r="166" spans="1:60" ht="22.5" customHeight="1">
      <c r="A166" s="120"/>
      <c r="B166" s="221" t="str">
        <f>IF(ISBLANK('Baseline Paddock Data'!B166),"",'Baseline Paddock Data'!B166)</f>
        <v/>
      </c>
      <c r="C166" s="83" t="str">
        <f>IF(ISBLANK('Baseline Paddock Data'!C166),"",'Baseline Paddock Data'!C166)</f>
        <v/>
      </c>
      <c r="D166" s="326">
        <f>IF(ISBLANK(C166),"",(IF(ISBLANK('Baseline Paddock Data'!D166),'Baseline Paddock Data'!F166,'Baseline Paddock Data'!D166/2.471)))</f>
        <v>0</v>
      </c>
      <c r="E166" s="326">
        <f>IF(ISBLANK(C166),"",(IF(ISBLANK('Baseline Paddock Data'!E166),'Baseline Paddock Data'!G166,'Baseline Paddock Data'!E166/2.471)))</f>
        <v>0</v>
      </c>
      <c r="F166" s="230" t="str">
        <f>IF(ISBLANK('Baseline Paddock Data'!H166),"",'Baseline Paddock Data'!H166)</f>
        <v/>
      </c>
      <c r="G166" s="270"/>
      <c r="H166" s="271"/>
      <c r="I166" s="272"/>
      <c r="J166" s="92">
        <f>IF(ISBLANK(H166), 'Enter Head to Work Out AE'!D164, (H166*I166))</f>
        <v>0</v>
      </c>
      <c r="K166" s="277" t="str">
        <f t="shared" si="74"/>
        <v/>
      </c>
      <c r="L166" s="278"/>
      <c r="M166" s="278"/>
      <c r="N166" s="93" t="str">
        <f t="shared" si="75"/>
        <v/>
      </c>
      <c r="O166" s="94" t="str">
        <f t="shared" si="76"/>
        <v/>
      </c>
      <c r="P166" s="95" t="str">
        <f t="shared" si="77"/>
        <v/>
      </c>
      <c r="Q166" s="315" t="str">
        <f t="shared" si="78"/>
        <v/>
      </c>
      <c r="R166" s="317"/>
      <c r="S166" s="330" t="str" cm="1">
        <f t="array" ref="S166">IF(G166=0,"",_xlfn.IFS(G166="No grazing value - 0",R166*0,G166="Low - 10%",R166*0.1,G166="Moderate - 20%",R166*0.2,G166="High - 30%",R166*0.3,G166="Introduced pastures/Intensive - 45%", R166*0.45, G166="STACK method",R166*1))</f>
        <v/>
      </c>
      <c r="T166" s="319" t="str">
        <f t="shared" si="79"/>
        <v/>
      </c>
      <c r="U166" s="97" t="str">
        <f t="shared" si="80"/>
        <v/>
      </c>
      <c r="V166" s="97" t="str">
        <f t="shared" si="81"/>
        <v/>
      </c>
      <c r="W166" s="389" t="str">
        <f t="shared" si="82"/>
        <v/>
      </c>
      <c r="X166" s="388" t="str">
        <f t="shared" ca="1" si="83"/>
        <v/>
      </c>
      <c r="Y166" s="283"/>
      <c r="Z166" s="284"/>
      <c r="AA166" s="92">
        <f>IF(ISBLANK(Y166), 'Enter Head to Work Out AE'!$D164, (Y166*Z166))</f>
        <v>0</v>
      </c>
      <c r="AB166" s="277" t="str">
        <f t="shared" si="84"/>
        <v/>
      </c>
      <c r="AC166" s="278"/>
      <c r="AD166" s="278"/>
      <c r="AE166" s="93" t="str">
        <f t="shared" si="85"/>
        <v/>
      </c>
      <c r="AF166" s="94" t="str">
        <f t="shared" si="86"/>
        <v/>
      </c>
      <c r="AG166" s="95" t="str">
        <f t="shared" si="87"/>
        <v/>
      </c>
      <c r="AH166" s="315" t="str">
        <f t="shared" si="88"/>
        <v/>
      </c>
      <c r="AI166" s="328" t="str">
        <f t="shared" si="89"/>
        <v/>
      </c>
      <c r="AJ166" s="319" t="str">
        <f t="shared" si="90"/>
        <v/>
      </c>
      <c r="AK166" s="97" t="str">
        <f t="shared" si="91"/>
        <v/>
      </c>
      <c r="AL166" s="97" t="str">
        <f t="shared" si="72"/>
        <v/>
      </c>
      <c r="AM166" s="394" t="str">
        <f t="shared" si="92"/>
        <v/>
      </c>
      <c r="AN166" s="388" t="str">
        <f t="shared" ca="1" si="93"/>
        <v/>
      </c>
      <c r="AO166" s="271"/>
      <c r="AP166" s="284"/>
      <c r="AQ166" s="92">
        <f>IF(ISBLANK(AO166), 'Enter Head to Work Out AE'!$D164, (AO166*AP166))</f>
        <v>0</v>
      </c>
      <c r="AR166" s="277" t="str">
        <f t="shared" si="94"/>
        <v/>
      </c>
      <c r="AS166" s="278"/>
      <c r="AT166" s="278"/>
      <c r="AU166" s="93" t="str">
        <f t="shared" si="95"/>
        <v/>
      </c>
      <c r="AV166" s="94" t="str">
        <f t="shared" si="96"/>
        <v/>
      </c>
      <c r="AW166" s="95" t="str">
        <f t="shared" si="97"/>
        <v/>
      </c>
      <c r="AX166" s="315" t="str">
        <f t="shared" si="98"/>
        <v/>
      </c>
      <c r="AY166" s="328" t="str">
        <f t="shared" si="73"/>
        <v/>
      </c>
      <c r="AZ166" s="319" t="str">
        <f t="shared" si="99"/>
        <v/>
      </c>
      <c r="BA166" s="97" t="str">
        <f t="shared" si="100"/>
        <v/>
      </c>
      <c r="BB166" s="97" t="str">
        <f t="shared" si="101"/>
        <v/>
      </c>
      <c r="BC166" s="394" t="str">
        <f t="shared" si="102"/>
        <v/>
      </c>
      <c r="BD166" s="388" t="str">
        <f t="shared" ca="1" si="103"/>
        <v/>
      </c>
      <c r="BE166" s="271"/>
      <c r="BF166" s="289"/>
      <c r="BG166" s="345"/>
      <c r="BH166" s="290"/>
    </row>
    <row r="167" spans="1:60" ht="22.5" customHeight="1">
      <c r="A167" s="120"/>
      <c r="B167" s="221" t="str">
        <f>IF(ISBLANK('Baseline Paddock Data'!B167),"",'Baseline Paddock Data'!B167)</f>
        <v/>
      </c>
      <c r="C167" s="83" t="str">
        <f>IF(ISBLANK('Baseline Paddock Data'!C167),"",'Baseline Paddock Data'!C167)</f>
        <v/>
      </c>
      <c r="D167" s="326">
        <f>IF(ISBLANK(C167),"",(IF(ISBLANK('Baseline Paddock Data'!D167),'Baseline Paddock Data'!F167,'Baseline Paddock Data'!D167/2.471)))</f>
        <v>0</v>
      </c>
      <c r="E167" s="326">
        <f>IF(ISBLANK(C167),"",(IF(ISBLANK('Baseline Paddock Data'!E167),'Baseline Paddock Data'!G167,'Baseline Paddock Data'!E167/2.471)))</f>
        <v>0</v>
      </c>
      <c r="F167" s="230" t="str">
        <f>IF(ISBLANK('Baseline Paddock Data'!H167),"",'Baseline Paddock Data'!H167)</f>
        <v/>
      </c>
      <c r="G167" s="270"/>
      <c r="H167" s="271"/>
      <c r="I167" s="272"/>
      <c r="J167" s="92">
        <f>IF(ISBLANK(H167), 'Enter Head to Work Out AE'!D165, (H167*I167))</f>
        <v>0</v>
      </c>
      <c r="K167" s="277" t="str">
        <f t="shared" si="74"/>
        <v/>
      </c>
      <c r="L167" s="278"/>
      <c r="M167" s="278"/>
      <c r="N167" s="93" t="str">
        <f t="shared" si="75"/>
        <v/>
      </c>
      <c r="O167" s="94" t="str">
        <f t="shared" si="76"/>
        <v/>
      </c>
      <c r="P167" s="95" t="str">
        <f t="shared" si="77"/>
        <v/>
      </c>
      <c r="Q167" s="315" t="str">
        <f t="shared" si="78"/>
        <v/>
      </c>
      <c r="R167" s="317"/>
      <c r="S167" s="330" t="str" cm="1">
        <f t="array" ref="S167">IF(G167=0,"",_xlfn.IFS(G167="No grazing value - 0",R167*0,G167="Low - 10%",R167*0.1,G167="Moderate - 20%",R167*0.2,G167="High - 30%",R167*0.3,G167="Introduced pastures/Intensive - 45%", R167*0.45, G167="STACK method",R167*1))</f>
        <v/>
      </c>
      <c r="T167" s="319" t="str">
        <f t="shared" si="79"/>
        <v/>
      </c>
      <c r="U167" s="97" t="str">
        <f t="shared" si="80"/>
        <v/>
      </c>
      <c r="V167" s="97" t="str">
        <f t="shared" si="81"/>
        <v/>
      </c>
      <c r="W167" s="389" t="str">
        <f t="shared" si="82"/>
        <v/>
      </c>
      <c r="X167" s="388" t="str">
        <f t="shared" ca="1" si="83"/>
        <v/>
      </c>
      <c r="Y167" s="283"/>
      <c r="Z167" s="284"/>
      <c r="AA167" s="92">
        <f>IF(ISBLANK(Y167), 'Enter Head to Work Out AE'!$D165, (Y167*Z167))</f>
        <v>0</v>
      </c>
      <c r="AB167" s="277" t="str">
        <f t="shared" si="84"/>
        <v/>
      </c>
      <c r="AC167" s="278"/>
      <c r="AD167" s="278"/>
      <c r="AE167" s="93" t="str">
        <f t="shared" si="85"/>
        <v/>
      </c>
      <c r="AF167" s="94" t="str">
        <f t="shared" si="86"/>
        <v/>
      </c>
      <c r="AG167" s="95" t="str">
        <f t="shared" si="87"/>
        <v/>
      </c>
      <c r="AH167" s="315" t="str">
        <f t="shared" si="88"/>
        <v/>
      </c>
      <c r="AI167" s="328" t="str">
        <f t="shared" si="89"/>
        <v/>
      </c>
      <c r="AJ167" s="319" t="str">
        <f t="shared" si="90"/>
        <v/>
      </c>
      <c r="AK167" s="97" t="str">
        <f t="shared" si="91"/>
        <v/>
      </c>
      <c r="AL167" s="97" t="str">
        <f t="shared" si="72"/>
        <v/>
      </c>
      <c r="AM167" s="394" t="str">
        <f t="shared" si="92"/>
        <v/>
      </c>
      <c r="AN167" s="388" t="str">
        <f t="shared" ca="1" si="93"/>
        <v/>
      </c>
      <c r="AO167" s="271"/>
      <c r="AP167" s="284"/>
      <c r="AQ167" s="92">
        <f>IF(ISBLANK(AO167), 'Enter Head to Work Out AE'!$D165, (AO167*AP167))</f>
        <v>0</v>
      </c>
      <c r="AR167" s="277" t="str">
        <f t="shared" si="94"/>
        <v/>
      </c>
      <c r="AS167" s="278"/>
      <c r="AT167" s="278"/>
      <c r="AU167" s="93" t="str">
        <f t="shared" si="95"/>
        <v/>
      </c>
      <c r="AV167" s="94" t="str">
        <f t="shared" si="96"/>
        <v/>
      </c>
      <c r="AW167" s="95" t="str">
        <f t="shared" si="97"/>
        <v/>
      </c>
      <c r="AX167" s="315" t="str">
        <f t="shared" si="98"/>
        <v/>
      </c>
      <c r="AY167" s="328" t="str">
        <f t="shared" si="73"/>
        <v/>
      </c>
      <c r="AZ167" s="319" t="str">
        <f t="shared" si="99"/>
        <v/>
      </c>
      <c r="BA167" s="97" t="str">
        <f t="shared" si="100"/>
        <v/>
      </c>
      <c r="BB167" s="97" t="str">
        <f t="shared" si="101"/>
        <v/>
      </c>
      <c r="BC167" s="394" t="str">
        <f t="shared" si="102"/>
        <v/>
      </c>
      <c r="BD167" s="388" t="str">
        <f t="shared" ca="1" si="103"/>
        <v/>
      </c>
      <c r="BE167" s="271"/>
      <c r="BF167" s="289"/>
      <c r="BG167" s="345"/>
      <c r="BH167" s="290"/>
    </row>
    <row r="168" spans="1:60" ht="22.5" customHeight="1">
      <c r="A168" s="120"/>
      <c r="B168" s="221" t="str">
        <f>IF(ISBLANK('Baseline Paddock Data'!B168),"",'Baseline Paddock Data'!B168)</f>
        <v/>
      </c>
      <c r="C168" s="83" t="str">
        <f>IF(ISBLANK('Baseline Paddock Data'!C168),"",'Baseline Paddock Data'!C168)</f>
        <v/>
      </c>
      <c r="D168" s="326">
        <f>IF(ISBLANK(C168),"",(IF(ISBLANK('Baseline Paddock Data'!D168),'Baseline Paddock Data'!F168,'Baseline Paddock Data'!D168/2.471)))</f>
        <v>0</v>
      </c>
      <c r="E168" s="326">
        <f>IF(ISBLANK(C168),"",(IF(ISBLANK('Baseline Paddock Data'!E168),'Baseline Paddock Data'!G168,'Baseline Paddock Data'!E168/2.471)))</f>
        <v>0</v>
      </c>
      <c r="F168" s="230" t="str">
        <f>IF(ISBLANK('Baseline Paddock Data'!H168),"",'Baseline Paddock Data'!H168)</f>
        <v/>
      </c>
      <c r="G168" s="270"/>
      <c r="H168" s="271"/>
      <c r="I168" s="272"/>
      <c r="J168" s="92">
        <f>IF(ISBLANK(H168), 'Enter Head to Work Out AE'!D166, (H168*I168))</f>
        <v>0</v>
      </c>
      <c r="K168" s="277" t="str">
        <f t="shared" si="74"/>
        <v/>
      </c>
      <c r="L168" s="278"/>
      <c r="M168" s="278"/>
      <c r="N168" s="93" t="str">
        <f t="shared" si="75"/>
        <v/>
      </c>
      <c r="O168" s="94" t="str">
        <f t="shared" si="76"/>
        <v/>
      </c>
      <c r="P168" s="95" t="str">
        <f t="shared" si="77"/>
        <v/>
      </c>
      <c r="Q168" s="315" t="str">
        <f t="shared" si="78"/>
        <v/>
      </c>
      <c r="R168" s="317"/>
      <c r="S168" s="330" t="str" cm="1">
        <f t="array" ref="S168">IF(G168=0,"",_xlfn.IFS(G168="No grazing value - 0",R168*0,G168="Low - 10%",R168*0.1,G168="Moderate - 20%",R168*0.2,G168="High - 30%",R168*0.3,G168="Introduced pastures/Intensive - 45%", R168*0.45, G168="STACK method",R168*1))</f>
        <v/>
      </c>
      <c r="T168" s="319" t="str">
        <f t="shared" si="79"/>
        <v/>
      </c>
      <c r="U168" s="97" t="str">
        <f t="shared" si="80"/>
        <v/>
      </c>
      <c r="V168" s="97" t="str">
        <f t="shared" si="81"/>
        <v/>
      </c>
      <c r="W168" s="389" t="str">
        <f t="shared" si="82"/>
        <v/>
      </c>
      <c r="X168" s="388" t="str">
        <f t="shared" ca="1" si="83"/>
        <v/>
      </c>
      <c r="Y168" s="283"/>
      <c r="Z168" s="284"/>
      <c r="AA168" s="92">
        <f>IF(ISBLANK(Y168), 'Enter Head to Work Out AE'!$D166, (Y168*Z168))</f>
        <v>0</v>
      </c>
      <c r="AB168" s="277" t="str">
        <f t="shared" si="84"/>
        <v/>
      </c>
      <c r="AC168" s="278"/>
      <c r="AD168" s="278"/>
      <c r="AE168" s="93" t="str">
        <f t="shared" si="85"/>
        <v/>
      </c>
      <c r="AF168" s="94" t="str">
        <f t="shared" si="86"/>
        <v/>
      </c>
      <c r="AG168" s="95" t="str">
        <f t="shared" si="87"/>
        <v/>
      </c>
      <c r="AH168" s="315" t="str">
        <f t="shared" si="88"/>
        <v/>
      </c>
      <c r="AI168" s="328" t="str">
        <f t="shared" si="89"/>
        <v/>
      </c>
      <c r="AJ168" s="319" t="str">
        <f t="shared" si="90"/>
        <v/>
      </c>
      <c r="AK168" s="97" t="str">
        <f t="shared" si="91"/>
        <v/>
      </c>
      <c r="AL168" s="97" t="str">
        <f t="shared" si="72"/>
        <v/>
      </c>
      <c r="AM168" s="394" t="str">
        <f t="shared" si="92"/>
        <v/>
      </c>
      <c r="AN168" s="388" t="str">
        <f t="shared" ca="1" si="93"/>
        <v/>
      </c>
      <c r="AO168" s="271"/>
      <c r="AP168" s="284"/>
      <c r="AQ168" s="92">
        <f>IF(ISBLANK(AO168), 'Enter Head to Work Out AE'!$D166, (AO168*AP168))</f>
        <v>0</v>
      </c>
      <c r="AR168" s="277" t="str">
        <f t="shared" si="94"/>
        <v/>
      </c>
      <c r="AS168" s="278"/>
      <c r="AT168" s="278"/>
      <c r="AU168" s="93" t="str">
        <f t="shared" si="95"/>
        <v/>
      </c>
      <c r="AV168" s="94" t="str">
        <f t="shared" si="96"/>
        <v/>
      </c>
      <c r="AW168" s="95" t="str">
        <f t="shared" si="97"/>
        <v/>
      </c>
      <c r="AX168" s="315" t="str">
        <f t="shared" si="98"/>
        <v/>
      </c>
      <c r="AY168" s="328" t="str">
        <f t="shared" si="73"/>
        <v/>
      </c>
      <c r="AZ168" s="319" t="str">
        <f t="shared" si="99"/>
        <v/>
      </c>
      <c r="BA168" s="97" t="str">
        <f t="shared" si="100"/>
        <v/>
      </c>
      <c r="BB168" s="97" t="str">
        <f t="shared" si="101"/>
        <v/>
      </c>
      <c r="BC168" s="394" t="str">
        <f t="shared" si="102"/>
        <v/>
      </c>
      <c r="BD168" s="388" t="str">
        <f t="shared" ca="1" si="103"/>
        <v/>
      </c>
      <c r="BE168" s="271"/>
      <c r="BF168" s="289"/>
      <c r="BG168" s="345"/>
      <c r="BH168" s="290"/>
    </row>
    <row r="169" spans="1:60" ht="22.5" customHeight="1">
      <c r="A169" s="120"/>
      <c r="B169" s="221" t="str">
        <f>IF(ISBLANK('Baseline Paddock Data'!B169),"",'Baseline Paddock Data'!B169)</f>
        <v/>
      </c>
      <c r="C169" s="83" t="str">
        <f>IF(ISBLANK('Baseline Paddock Data'!C169),"",'Baseline Paddock Data'!C169)</f>
        <v/>
      </c>
      <c r="D169" s="326">
        <f>IF(ISBLANK(C169),"",(IF(ISBLANK('Baseline Paddock Data'!D169),'Baseline Paddock Data'!F169,'Baseline Paddock Data'!D169/2.471)))</f>
        <v>0</v>
      </c>
      <c r="E169" s="326">
        <f>IF(ISBLANK(C169),"",(IF(ISBLANK('Baseline Paddock Data'!E169),'Baseline Paddock Data'!G169,'Baseline Paddock Data'!E169/2.471)))</f>
        <v>0</v>
      </c>
      <c r="F169" s="230" t="str">
        <f>IF(ISBLANK('Baseline Paddock Data'!H169),"",'Baseline Paddock Data'!H169)</f>
        <v/>
      </c>
      <c r="G169" s="270"/>
      <c r="H169" s="271"/>
      <c r="I169" s="272"/>
      <c r="J169" s="92">
        <f>IF(ISBLANK(H169), 'Enter Head to Work Out AE'!D167, (H169*I169))</f>
        <v>0</v>
      </c>
      <c r="K169" s="277" t="str">
        <f t="shared" si="74"/>
        <v/>
      </c>
      <c r="L169" s="278"/>
      <c r="M169" s="278"/>
      <c r="N169" s="93" t="str">
        <f t="shared" si="75"/>
        <v/>
      </c>
      <c r="O169" s="94" t="str">
        <f t="shared" si="76"/>
        <v/>
      </c>
      <c r="P169" s="95" t="str">
        <f t="shared" si="77"/>
        <v/>
      </c>
      <c r="Q169" s="315" t="str">
        <f t="shared" si="78"/>
        <v/>
      </c>
      <c r="R169" s="317"/>
      <c r="S169" s="330" t="str" cm="1">
        <f t="array" ref="S169">IF(G169=0,"",_xlfn.IFS(G169="No grazing value - 0",R169*0,G169="Low - 10%",R169*0.1,G169="Moderate - 20%",R169*0.2,G169="High - 30%",R169*0.3,G169="Introduced pastures/Intensive - 45%", R169*0.45, G169="STACK method",R169*1))</f>
        <v/>
      </c>
      <c r="T169" s="319" t="str">
        <f t="shared" si="79"/>
        <v/>
      </c>
      <c r="U169" s="97" t="str">
        <f t="shared" si="80"/>
        <v/>
      </c>
      <c r="V169" s="97" t="str">
        <f t="shared" si="81"/>
        <v/>
      </c>
      <c r="W169" s="389" t="str">
        <f t="shared" si="82"/>
        <v/>
      </c>
      <c r="X169" s="388" t="str">
        <f t="shared" ca="1" si="83"/>
        <v/>
      </c>
      <c r="Y169" s="283"/>
      <c r="Z169" s="284"/>
      <c r="AA169" s="92">
        <f>IF(ISBLANK(Y169), 'Enter Head to Work Out AE'!$D167, (Y169*Z169))</f>
        <v>0</v>
      </c>
      <c r="AB169" s="277" t="str">
        <f t="shared" si="84"/>
        <v/>
      </c>
      <c r="AC169" s="278"/>
      <c r="AD169" s="278"/>
      <c r="AE169" s="93" t="str">
        <f t="shared" si="85"/>
        <v/>
      </c>
      <c r="AF169" s="94" t="str">
        <f t="shared" si="86"/>
        <v/>
      </c>
      <c r="AG169" s="95" t="str">
        <f t="shared" si="87"/>
        <v/>
      </c>
      <c r="AH169" s="315" t="str">
        <f t="shared" si="88"/>
        <v/>
      </c>
      <c r="AI169" s="328" t="str">
        <f t="shared" si="89"/>
        <v/>
      </c>
      <c r="AJ169" s="319" t="str">
        <f t="shared" si="90"/>
        <v/>
      </c>
      <c r="AK169" s="97" t="str">
        <f t="shared" si="91"/>
        <v/>
      </c>
      <c r="AL169" s="97" t="str">
        <f t="shared" si="72"/>
        <v/>
      </c>
      <c r="AM169" s="394" t="str">
        <f t="shared" si="92"/>
        <v/>
      </c>
      <c r="AN169" s="388" t="str">
        <f t="shared" ca="1" si="93"/>
        <v/>
      </c>
      <c r="AO169" s="271"/>
      <c r="AP169" s="284"/>
      <c r="AQ169" s="92">
        <f>IF(ISBLANK(AO169), 'Enter Head to Work Out AE'!$D167, (AO169*AP169))</f>
        <v>0</v>
      </c>
      <c r="AR169" s="277" t="str">
        <f t="shared" si="94"/>
        <v/>
      </c>
      <c r="AS169" s="278"/>
      <c r="AT169" s="278"/>
      <c r="AU169" s="93" t="str">
        <f t="shared" si="95"/>
        <v/>
      </c>
      <c r="AV169" s="94" t="str">
        <f t="shared" si="96"/>
        <v/>
      </c>
      <c r="AW169" s="95" t="str">
        <f t="shared" si="97"/>
        <v/>
      </c>
      <c r="AX169" s="315" t="str">
        <f t="shared" si="98"/>
        <v/>
      </c>
      <c r="AY169" s="328" t="str">
        <f t="shared" si="73"/>
        <v/>
      </c>
      <c r="AZ169" s="319" t="str">
        <f t="shared" si="99"/>
        <v/>
      </c>
      <c r="BA169" s="97" t="str">
        <f t="shared" si="100"/>
        <v/>
      </c>
      <c r="BB169" s="97" t="str">
        <f t="shared" si="101"/>
        <v/>
      </c>
      <c r="BC169" s="394" t="str">
        <f t="shared" si="102"/>
        <v/>
      </c>
      <c r="BD169" s="388" t="str">
        <f t="shared" ca="1" si="103"/>
        <v/>
      </c>
      <c r="BE169" s="271"/>
      <c r="BF169" s="289"/>
      <c r="BG169" s="345"/>
      <c r="BH169" s="290"/>
    </row>
    <row r="170" spans="1:60" ht="22.5" customHeight="1">
      <c r="A170" s="120"/>
      <c r="B170" s="221" t="str">
        <f>IF(ISBLANK('Baseline Paddock Data'!B170),"",'Baseline Paddock Data'!B170)</f>
        <v/>
      </c>
      <c r="C170" s="83" t="str">
        <f>IF(ISBLANK('Baseline Paddock Data'!C170),"",'Baseline Paddock Data'!C170)</f>
        <v/>
      </c>
      <c r="D170" s="326">
        <f>IF(ISBLANK(C170),"",(IF(ISBLANK('Baseline Paddock Data'!D170),'Baseline Paddock Data'!F170,'Baseline Paddock Data'!D170/2.471)))</f>
        <v>0</v>
      </c>
      <c r="E170" s="326">
        <f>IF(ISBLANK(C170),"",(IF(ISBLANK('Baseline Paddock Data'!E170),'Baseline Paddock Data'!G170,'Baseline Paddock Data'!E170/2.471)))</f>
        <v>0</v>
      </c>
      <c r="F170" s="230" t="str">
        <f>IF(ISBLANK('Baseline Paddock Data'!H170),"",'Baseline Paddock Data'!H170)</f>
        <v/>
      </c>
      <c r="G170" s="270"/>
      <c r="H170" s="271"/>
      <c r="I170" s="272"/>
      <c r="J170" s="92">
        <f>IF(ISBLANK(H170), 'Enter Head to Work Out AE'!D168, (H170*I170))</f>
        <v>0</v>
      </c>
      <c r="K170" s="277" t="str">
        <f t="shared" si="74"/>
        <v/>
      </c>
      <c r="L170" s="278"/>
      <c r="M170" s="278"/>
      <c r="N170" s="93" t="str">
        <f t="shared" si="75"/>
        <v/>
      </c>
      <c r="O170" s="94" t="str">
        <f t="shared" si="76"/>
        <v/>
      </c>
      <c r="P170" s="95" t="str">
        <f t="shared" si="77"/>
        <v/>
      </c>
      <c r="Q170" s="315" t="str">
        <f t="shared" si="78"/>
        <v/>
      </c>
      <c r="R170" s="317"/>
      <c r="S170" s="330" t="str" cm="1">
        <f t="array" ref="S170">IF(G170=0,"",_xlfn.IFS(G170="No grazing value - 0",R170*0,G170="Low - 10%",R170*0.1,G170="Moderate - 20%",R170*0.2,G170="High - 30%",R170*0.3,G170="Introduced pastures/Intensive - 45%", R170*0.45, G170="STACK method",R170*1))</f>
        <v/>
      </c>
      <c r="T170" s="319" t="str">
        <f t="shared" si="79"/>
        <v/>
      </c>
      <c r="U170" s="97" t="str">
        <f t="shared" si="80"/>
        <v/>
      </c>
      <c r="V170" s="97" t="str">
        <f t="shared" si="81"/>
        <v/>
      </c>
      <c r="W170" s="389" t="str">
        <f t="shared" si="82"/>
        <v/>
      </c>
      <c r="X170" s="388" t="str">
        <f t="shared" ca="1" si="83"/>
        <v/>
      </c>
      <c r="Y170" s="283"/>
      <c r="Z170" s="284"/>
      <c r="AA170" s="92">
        <f>IF(ISBLANK(Y170), 'Enter Head to Work Out AE'!$D168, (Y170*Z170))</f>
        <v>0</v>
      </c>
      <c r="AB170" s="277" t="str">
        <f t="shared" si="84"/>
        <v/>
      </c>
      <c r="AC170" s="278"/>
      <c r="AD170" s="278"/>
      <c r="AE170" s="93" t="str">
        <f t="shared" si="85"/>
        <v/>
      </c>
      <c r="AF170" s="94" t="str">
        <f t="shared" si="86"/>
        <v/>
      </c>
      <c r="AG170" s="95" t="str">
        <f t="shared" si="87"/>
        <v/>
      </c>
      <c r="AH170" s="315" t="str">
        <f t="shared" si="88"/>
        <v/>
      </c>
      <c r="AI170" s="328" t="str">
        <f t="shared" si="89"/>
        <v/>
      </c>
      <c r="AJ170" s="319" t="str">
        <f t="shared" si="90"/>
        <v/>
      </c>
      <c r="AK170" s="97" t="str">
        <f t="shared" si="91"/>
        <v/>
      </c>
      <c r="AL170" s="97" t="str">
        <f t="shared" ref="AL170:AL201" si="104">IF(AK170&gt;$AL$9, "",AK170)</f>
        <v/>
      </c>
      <c r="AM170" s="394" t="str">
        <f t="shared" si="92"/>
        <v/>
      </c>
      <c r="AN170" s="388" t="str">
        <f t="shared" ca="1" si="93"/>
        <v/>
      </c>
      <c r="AO170" s="271"/>
      <c r="AP170" s="284"/>
      <c r="AQ170" s="92">
        <f>IF(ISBLANK(AO170), 'Enter Head to Work Out AE'!$D168, (AO170*AP170))</f>
        <v>0</v>
      </c>
      <c r="AR170" s="277" t="str">
        <f t="shared" si="94"/>
        <v/>
      </c>
      <c r="AS170" s="278"/>
      <c r="AT170" s="278"/>
      <c r="AU170" s="93" t="str">
        <f t="shared" si="95"/>
        <v/>
      </c>
      <c r="AV170" s="94" t="str">
        <f t="shared" si="96"/>
        <v/>
      </c>
      <c r="AW170" s="95" t="str">
        <f t="shared" si="97"/>
        <v/>
      </c>
      <c r="AX170" s="315" t="str">
        <f t="shared" si="98"/>
        <v/>
      </c>
      <c r="AY170" s="328" t="str">
        <f t="shared" ref="AY170:AY204" si="105">IFERROR(AI170-AH170, "")</f>
        <v/>
      </c>
      <c r="AZ170" s="319" t="str">
        <f t="shared" si="99"/>
        <v/>
      </c>
      <c r="BA170" s="97" t="str">
        <f t="shared" si="100"/>
        <v/>
      </c>
      <c r="BB170" s="97" t="str">
        <f t="shared" si="101"/>
        <v/>
      </c>
      <c r="BC170" s="394" t="str">
        <f t="shared" si="102"/>
        <v/>
      </c>
      <c r="BD170" s="388" t="str">
        <f t="shared" ca="1" si="103"/>
        <v/>
      </c>
      <c r="BE170" s="271"/>
      <c r="BF170" s="289"/>
      <c r="BG170" s="345"/>
      <c r="BH170" s="290"/>
    </row>
    <row r="171" spans="1:60" ht="22.5" customHeight="1">
      <c r="A171" s="120"/>
      <c r="B171" s="221" t="str">
        <f>IF(ISBLANK('Baseline Paddock Data'!B171),"",'Baseline Paddock Data'!B171)</f>
        <v/>
      </c>
      <c r="C171" s="83" t="str">
        <f>IF(ISBLANK('Baseline Paddock Data'!C171),"",'Baseline Paddock Data'!C171)</f>
        <v/>
      </c>
      <c r="D171" s="326">
        <f>IF(ISBLANK(C171),"",(IF(ISBLANK('Baseline Paddock Data'!D171),'Baseline Paddock Data'!F171,'Baseline Paddock Data'!D171/2.471)))</f>
        <v>0</v>
      </c>
      <c r="E171" s="326">
        <f>IF(ISBLANK(C171),"",(IF(ISBLANK('Baseline Paddock Data'!E171),'Baseline Paddock Data'!G171,'Baseline Paddock Data'!E171/2.471)))</f>
        <v>0</v>
      </c>
      <c r="F171" s="230" t="str">
        <f>IF(ISBLANK('Baseline Paddock Data'!H171),"",'Baseline Paddock Data'!H171)</f>
        <v/>
      </c>
      <c r="G171" s="270"/>
      <c r="H171" s="271"/>
      <c r="I171" s="272"/>
      <c r="J171" s="92">
        <f>IF(ISBLANK(H171), 'Enter Head to Work Out AE'!D169, (H171*I171))</f>
        <v>0</v>
      </c>
      <c r="K171" s="277" t="str">
        <f t="shared" si="74"/>
        <v/>
      </c>
      <c r="L171" s="278"/>
      <c r="M171" s="278"/>
      <c r="N171" s="93" t="str">
        <f t="shared" si="75"/>
        <v/>
      </c>
      <c r="O171" s="94" t="str">
        <f t="shared" si="76"/>
        <v/>
      </c>
      <c r="P171" s="95" t="str">
        <f t="shared" si="77"/>
        <v/>
      </c>
      <c r="Q171" s="315" t="str">
        <f t="shared" si="78"/>
        <v/>
      </c>
      <c r="R171" s="317"/>
      <c r="S171" s="330" t="str" cm="1">
        <f t="array" ref="S171">IF(G171=0,"",_xlfn.IFS(G171="No grazing value - 0",R171*0,G171="Low - 10%",R171*0.1,G171="Moderate - 20%",R171*0.2,G171="High - 30%",R171*0.3,G171="Introduced pastures/Intensive - 45%", R171*0.45, G171="STACK method",R171*1))</f>
        <v/>
      </c>
      <c r="T171" s="319" t="str">
        <f t="shared" si="79"/>
        <v/>
      </c>
      <c r="U171" s="97" t="str">
        <f t="shared" si="80"/>
        <v/>
      </c>
      <c r="V171" s="97" t="str">
        <f t="shared" si="81"/>
        <v/>
      </c>
      <c r="W171" s="389" t="str">
        <f t="shared" si="82"/>
        <v/>
      </c>
      <c r="X171" s="388" t="str">
        <f t="shared" ca="1" si="83"/>
        <v/>
      </c>
      <c r="Y171" s="283"/>
      <c r="Z171" s="284"/>
      <c r="AA171" s="92">
        <f>IF(ISBLANK(Y171), 'Enter Head to Work Out AE'!$D169, (Y171*Z171))</f>
        <v>0</v>
      </c>
      <c r="AB171" s="277" t="str">
        <f t="shared" si="84"/>
        <v/>
      </c>
      <c r="AC171" s="278"/>
      <c r="AD171" s="278"/>
      <c r="AE171" s="93" t="str">
        <f t="shared" si="85"/>
        <v/>
      </c>
      <c r="AF171" s="94" t="str">
        <f t="shared" si="86"/>
        <v/>
      </c>
      <c r="AG171" s="95" t="str">
        <f t="shared" si="87"/>
        <v/>
      </c>
      <c r="AH171" s="315" t="str">
        <f t="shared" si="88"/>
        <v/>
      </c>
      <c r="AI171" s="328" t="str">
        <f t="shared" si="89"/>
        <v/>
      </c>
      <c r="AJ171" s="319" t="str">
        <f t="shared" si="90"/>
        <v/>
      </c>
      <c r="AK171" s="97" t="str">
        <f t="shared" si="91"/>
        <v/>
      </c>
      <c r="AL171" s="97" t="str">
        <f t="shared" si="104"/>
        <v/>
      </c>
      <c r="AM171" s="394" t="str">
        <f t="shared" si="92"/>
        <v/>
      </c>
      <c r="AN171" s="388" t="str">
        <f t="shared" ca="1" si="93"/>
        <v/>
      </c>
      <c r="AO171" s="271"/>
      <c r="AP171" s="284"/>
      <c r="AQ171" s="92">
        <f>IF(ISBLANK(AO171), 'Enter Head to Work Out AE'!$D169, (AO171*AP171))</f>
        <v>0</v>
      </c>
      <c r="AR171" s="277" t="str">
        <f t="shared" si="94"/>
        <v/>
      </c>
      <c r="AS171" s="278"/>
      <c r="AT171" s="278"/>
      <c r="AU171" s="93" t="str">
        <f t="shared" si="95"/>
        <v/>
      </c>
      <c r="AV171" s="94" t="str">
        <f t="shared" si="96"/>
        <v/>
      </c>
      <c r="AW171" s="95" t="str">
        <f t="shared" si="97"/>
        <v/>
      </c>
      <c r="AX171" s="315" t="str">
        <f t="shared" si="98"/>
        <v/>
      </c>
      <c r="AY171" s="328" t="str">
        <f t="shared" si="105"/>
        <v/>
      </c>
      <c r="AZ171" s="319" t="str">
        <f t="shared" si="99"/>
        <v/>
      </c>
      <c r="BA171" s="97" t="str">
        <f t="shared" si="100"/>
        <v/>
      </c>
      <c r="BB171" s="97" t="str">
        <f t="shared" si="101"/>
        <v/>
      </c>
      <c r="BC171" s="394" t="str">
        <f t="shared" si="102"/>
        <v/>
      </c>
      <c r="BD171" s="388" t="str">
        <f t="shared" ca="1" si="103"/>
        <v/>
      </c>
      <c r="BE171" s="271"/>
      <c r="BF171" s="289"/>
      <c r="BG171" s="345"/>
      <c r="BH171" s="290"/>
    </row>
    <row r="172" spans="1:60" ht="22.5" customHeight="1">
      <c r="A172" s="120"/>
      <c r="B172" s="221" t="str">
        <f>IF(ISBLANK('Baseline Paddock Data'!B172),"",'Baseline Paddock Data'!B172)</f>
        <v/>
      </c>
      <c r="C172" s="83" t="str">
        <f>IF(ISBLANK('Baseline Paddock Data'!C172),"",'Baseline Paddock Data'!C172)</f>
        <v/>
      </c>
      <c r="D172" s="326">
        <f>IF(ISBLANK(C172),"",(IF(ISBLANK('Baseline Paddock Data'!D172),'Baseline Paddock Data'!F172,'Baseline Paddock Data'!D172/2.471)))</f>
        <v>0</v>
      </c>
      <c r="E172" s="326">
        <f>IF(ISBLANK(C172),"",(IF(ISBLANK('Baseline Paddock Data'!E172),'Baseline Paddock Data'!G172,'Baseline Paddock Data'!E172/2.471)))</f>
        <v>0</v>
      </c>
      <c r="F172" s="230" t="str">
        <f>IF(ISBLANK('Baseline Paddock Data'!H172),"",'Baseline Paddock Data'!H172)</f>
        <v/>
      </c>
      <c r="G172" s="270"/>
      <c r="H172" s="271"/>
      <c r="I172" s="272"/>
      <c r="J172" s="92">
        <f>IF(ISBLANK(H172), 'Enter Head to Work Out AE'!D170, (H172*I172))</f>
        <v>0</v>
      </c>
      <c r="K172" s="277" t="str">
        <f t="shared" si="74"/>
        <v/>
      </c>
      <c r="L172" s="278"/>
      <c r="M172" s="278"/>
      <c r="N172" s="93" t="str">
        <f t="shared" si="75"/>
        <v/>
      </c>
      <c r="O172" s="94" t="str">
        <f t="shared" si="76"/>
        <v/>
      </c>
      <c r="P172" s="95" t="str">
        <f t="shared" si="77"/>
        <v/>
      </c>
      <c r="Q172" s="315" t="str">
        <f t="shared" si="78"/>
        <v/>
      </c>
      <c r="R172" s="317"/>
      <c r="S172" s="330" t="str" cm="1">
        <f t="array" ref="S172">IF(G172=0,"",_xlfn.IFS(G172="No grazing value - 0",R172*0,G172="Low - 10%",R172*0.1,G172="Moderate - 20%",R172*0.2,G172="High - 30%",R172*0.3,G172="Introduced pastures/Intensive - 45%", R172*0.45, G172="STACK method",R172*1))</f>
        <v/>
      </c>
      <c r="T172" s="319" t="str">
        <f t="shared" si="79"/>
        <v/>
      </c>
      <c r="U172" s="97" t="str">
        <f t="shared" si="80"/>
        <v/>
      </c>
      <c r="V172" s="97" t="str">
        <f t="shared" si="81"/>
        <v/>
      </c>
      <c r="W172" s="389" t="str">
        <f t="shared" si="82"/>
        <v/>
      </c>
      <c r="X172" s="388" t="str">
        <f t="shared" ca="1" si="83"/>
        <v/>
      </c>
      <c r="Y172" s="283"/>
      <c r="Z172" s="284"/>
      <c r="AA172" s="92">
        <f>IF(ISBLANK(Y172), 'Enter Head to Work Out AE'!$D170, (Y172*Z172))</f>
        <v>0</v>
      </c>
      <c r="AB172" s="277" t="str">
        <f t="shared" si="84"/>
        <v/>
      </c>
      <c r="AC172" s="278"/>
      <c r="AD172" s="278"/>
      <c r="AE172" s="93" t="str">
        <f t="shared" si="85"/>
        <v/>
      </c>
      <c r="AF172" s="94" t="str">
        <f t="shared" si="86"/>
        <v/>
      </c>
      <c r="AG172" s="95" t="str">
        <f t="shared" si="87"/>
        <v/>
      </c>
      <c r="AH172" s="315" t="str">
        <f t="shared" si="88"/>
        <v/>
      </c>
      <c r="AI172" s="328" t="str">
        <f t="shared" si="89"/>
        <v/>
      </c>
      <c r="AJ172" s="319" t="str">
        <f t="shared" si="90"/>
        <v/>
      </c>
      <c r="AK172" s="97" t="str">
        <f t="shared" si="91"/>
        <v/>
      </c>
      <c r="AL172" s="97" t="str">
        <f t="shared" si="104"/>
        <v/>
      </c>
      <c r="AM172" s="394" t="str">
        <f t="shared" si="92"/>
        <v/>
      </c>
      <c r="AN172" s="388" t="str">
        <f t="shared" ca="1" si="93"/>
        <v/>
      </c>
      <c r="AO172" s="271"/>
      <c r="AP172" s="284"/>
      <c r="AQ172" s="92">
        <f>IF(ISBLANK(AO172), 'Enter Head to Work Out AE'!$D170, (AO172*AP172))</f>
        <v>0</v>
      </c>
      <c r="AR172" s="277" t="str">
        <f t="shared" si="94"/>
        <v/>
      </c>
      <c r="AS172" s="278"/>
      <c r="AT172" s="278"/>
      <c r="AU172" s="93" t="str">
        <f t="shared" si="95"/>
        <v/>
      </c>
      <c r="AV172" s="94" t="str">
        <f t="shared" si="96"/>
        <v/>
      </c>
      <c r="AW172" s="95" t="str">
        <f t="shared" si="97"/>
        <v/>
      </c>
      <c r="AX172" s="315" t="str">
        <f t="shared" si="98"/>
        <v/>
      </c>
      <c r="AY172" s="328" t="str">
        <f t="shared" si="105"/>
        <v/>
      </c>
      <c r="AZ172" s="319" t="str">
        <f t="shared" si="99"/>
        <v/>
      </c>
      <c r="BA172" s="97" t="str">
        <f t="shared" si="100"/>
        <v/>
      </c>
      <c r="BB172" s="97" t="str">
        <f t="shared" si="101"/>
        <v/>
      </c>
      <c r="BC172" s="394" t="str">
        <f t="shared" si="102"/>
        <v/>
      </c>
      <c r="BD172" s="388" t="str">
        <f t="shared" ca="1" si="103"/>
        <v/>
      </c>
      <c r="BE172" s="271"/>
      <c r="BF172" s="289"/>
      <c r="BG172" s="345"/>
      <c r="BH172" s="290"/>
    </row>
    <row r="173" spans="1:60" ht="22.5" customHeight="1">
      <c r="A173" s="120"/>
      <c r="B173" s="221" t="str">
        <f>IF(ISBLANK('Baseline Paddock Data'!B173),"",'Baseline Paddock Data'!B173)</f>
        <v/>
      </c>
      <c r="C173" s="83" t="str">
        <f>IF(ISBLANK('Baseline Paddock Data'!C173),"",'Baseline Paddock Data'!C173)</f>
        <v/>
      </c>
      <c r="D173" s="326">
        <f>IF(ISBLANK(C173),"",(IF(ISBLANK('Baseline Paddock Data'!D173),'Baseline Paddock Data'!F173,'Baseline Paddock Data'!D173/2.471)))</f>
        <v>0</v>
      </c>
      <c r="E173" s="326">
        <f>IF(ISBLANK(C173),"",(IF(ISBLANK('Baseline Paddock Data'!E173),'Baseline Paddock Data'!G173,'Baseline Paddock Data'!E173/2.471)))</f>
        <v>0</v>
      </c>
      <c r="F173" s="230" t="str">
        <f>IF(ISBLANK('Baseline Paddock Data'!H173),"",'Baseline Paddock Data'!H173)</f>
        <v/>
      </c>
      <c r="G173" s="270"/>
      <c r="H173" s="271"/>
      <c r="I173" s="272"/>
      <c r="J173" s="92">
        <f>IF(ISBLANK(H173), 'Enter Head to Work Out AE'!D171, (H173*I173))</f>
        <v>0</v>
      </c>
      <c r="K173" s="277" t="str">
        <f t="shared" si="74"/>
        <v/>
      </c>
      <c r="L173" s="278"/>
      <c r="M173" s="278"/>
      <c r="N173" s="93" t="str">
        <f t="shared" si="75"/>
        <v/>
      </c>
      <c r="O173" s="94" t="str">
        <f t="shared" si="76"/>
        <v/>
      </c>
      <c r="P173" s="95" t="str">
        <f t="shared" si="77"/>
        <v/>
      </c>
      <c r="Q173" s="315" t="str">
        <f t="shared" si="78"/>
        <v/>
      </c>
      <c r="R173" s="317"/>
      <c r="S173" s="330" t="str" cm="1">
        <f t="array" ref="S173">IF(G173=0,"",_xlfn.IFS(G173="No grazing value - 0",R173*0,G173="Low - 10%",R173*0.1,G173="Moderate - 20%",R173*0.2,G173="High - 30%",R173*0.3,G173="Introduced pastures/Intensive - 45%", R173*0.45, G173="STACK method",R173*1))</f>
        <v/>
      </c>
      <c r="T173" s="319" t="str">
        <f t="shared" si="79"/>
        <v/>
      </c>
      <c r="U173" s="97" t="str">
        <f t="shared" si="80"/>
        <v/>
      </c>
      <c r="V173" s="97" t="str">
        <f t="shared" si="81"/>
        <v/>
      </c>
      <c r="W173" s="389" t="str">
        <f t="shared" si="82"/>
        <v/>
      </c>
      <c r="X173" s="388" t="str">
        <f t="shared" ca="1" si="83"/>
        <v/>
      </c>
      <c r="Y173" s="283"/>
      <c r="Z173" s="284"/>
      <c r="AA173" s="92">
        <f>IF(ISBLANK(Y173), 'Enter Head to Work Out AE'!$D171, (Y173*Z173))</f>
        <v>0</v>
      </c>
      <c r="AB173" s="277" t="str">
        <f t="shared" si="84"/>
        <v/>
      </c>
      <c r="AC173" s="278"/>
      <c r="AD173" s="278"/>
      <c r="AE173" s="93" t="str">
        <f t="shared" si="85"/>
        <v/>
      </c>
      <c r="AF173" s="94" t="str">
        <f t="shared" si="86"/>
        <v/>
      </c>
      <c r="AG173" s="95" t="str">
        <f t="shared" si="87"/>
        <v/>
      </c>
      <c r="AH173" s="315" t="str">
        <f t="shared" si="88"/>
        <v/>
      </c>
      <c r="AI173" s="328" t="str">
        <f t="shared" si="89"/>
        <v/>
      </c>
      <c r="AJ173" s="319" t="str">
        <f t="shared" si="90"/>
        <v/>
      </c>
      <c r="AK173" s="97" t="str">
        <f t="shared" si="91"/>
        <v/>
      </c>
      <c r="AL173" s="97" t="str">
        <f t="shared" si="104"/>
        <v/>
      </c>
      <c r="AM173" s="394" t="str">
        <f t="shared" si="92"/>
        <v/>
      </c>
      <c r="AN173" s="388" t="str">
        <f t="shared" ca="1" si="93"/>
        <v/>
      </c>
      <c r="AO173" s="271"/>
      <c r="AP173" s="284"/>
      <c r="AQ173" s="92">
        <f>IF(ISBLANK(AO173), 'Enter Head to Work Out AE'!$D171, (AO173*AP173))</f>
        <v>0</v>
      </c>
      <c r="AR173" s="277" t="str">
        <f t="shared" si="94"/>
        <v/>
      </c>
      <c r="AS173" s="278"/>
      <c r="AT173" s="278"/>
      <c r="AU173" s="93" t="str">
        <f t="shared" si="95"/>
        <v/>
      </c>
      <c r="AV173" s="94" t="str">
        <f t="shared" si="96"/>
        <v/>
      </c>
      <c r="AW173" s="95" t="str">
        <f t="shared" si="97"/>
        <v/>
      </c>
      <c r="AX173" s="315" t="str">
        <f t="shared" si="98"/>
        <v/>
      </c>
      <c r="AY173" s="328" t="str">
        <f t="shared" si="105"/>
        <v/>
      </c>
      <c r="AZ173" s="319" t="str">
        <f t="shared" si="99"/>
        <v/>
      </c>
      <c r="BA173" s="97" t="str">
        <f t="shared" si="100"/>
        <v/>
      </c>
      <c r="BB173" s="97" t="str">
        <f t="shared" si="101"/>
        <v/>
      </c>
      <c r="BC173" s="394" t="str">
        <f t="shared" si="102"/>
        <v/>
      </c>
      <c r="BD173" s="388" t="str">
        <f t="shared" ca="1" si="103"/>
        <v/>
      </c>
      <c r="BE173" s="271"/>
      <c r="BF173" s="289"/>
      <c r="BG173" s="345"/>
      <c r="BH173" s="290"/>
    </row>
    <row r="174" spans="1:60" ht="22.5" customHeight="1">
      <c r="A174" s="120"/>
      <c r="B174" s="221" t="str">
        <f>IF(ISBLANK('Baseline Paddock Data'!B174),"",'Baseline Paddock Data'!B174)</f>
        <v/>
      </c>
      <c r="C174" s="83" t="str">
        <f>IF(ISBLANK('Baseline Paddock Data'!C174),"",'Baseline Paddock Data'!C174)</f>
        <v/>
      </c>
      <c r="D174" s="326">
        <f>IF(ISBLANK(C174),"",(IF(ISBLANK('Baseline Paddock Data'!D174),'Baseline Paddock Data'!F174,'Baseline Paddock Data'!D174/2.471)))</f>
        <v>0</v>
      </c>
      <c r="E174" s="326">
        <f>IF(ISBLANK(C174),"",(IF(ISBLANK('Baseline Paddock Data'!E174),'Baseline Paddock Data'!G174,'Baseline Paddock Data'!E174/2.471)))</f>
        <v>0</v>
      </c>
      <c r="F174" s="230" t="str">
        <f>IF(ISBLANK('Baseline Paddock Data'!H174),"",'Baseline Paddock Data'!H174)</f>
        <v/>
      </c>
      <c r="G174" s="270"/>
      <c r="H174" s="271"/>
      <c r="I174" s="272"/>
      <c r="J174" s="92">
        <f>IF(ISBLANK(H174), 'Enter Head to Work Out AE'!D172, (H174*I174))</f>
        <v>0</v>
      </c>
      <c r="K174" s="277" t="str">
        <f t="shared" si="74"/>
        <v/>
      </c>
      <c r="L174" s="278"/>
      <c r="M174" s="278"/>
      <c r="N174" s="93" t="str">
        <f t="shared" si="75"/>
        <v/>
      </c>
      <c r="O174" s="94" t="str">
        <f t="shared" si="76"/>
        <v/>
      </c>
      <c r="P174" s="95" t="str">
        <f t="shared" si="77"/>
        <v/>
      </c>
      <c r="Q174" s="315" t="str">
        <f t="shared" si="78"/>
        <v/>
      </c>
      <c r="R174" s="317"/>
      <c r="S174" s="330" t="str" cm="1">
        <f t="array" ref="S174">IF(G174=0,"",_xlfn.IFS(G174="No grazing value - 0",R174*0,G174="Low - 10%",R174*0.1,G174="Moderate - 20%",R174*0.2,G174="High - 30%",R174*0.3,G174="Introduced pastures/Intensive - 45%", R174*0.45, G174="STACK method",R174*1))</f>
        <v/>
      </c>
      <c r="T174" s="319" t="str">
        <f t="shared" si="79"/>
        <v/>
      </c>
      <c r="U174" s="97" t="str">
        <f t="shared" si="80"/>
        <v/>
      </c>
      <c r="V174" s="97" t="str">
        <f t="shared" si="81"/>
        <v/>
      </c>
      <c r="W174" s="389" t="str">
        <f t="shared" si="82"/>
        <v/>
      </c>
      <c r="X174" s="388" t="str">
        <f t="shared" ca="1" si="83"/>
        <v/>
      </c>
      <c r="Y174" s="283"/>
      <c r="Z174" s="284"/>
      <c r="AA174" s="92">
        <f>IF(ISBLANK(Y174), 'Enter Head to Work Out AE'!$D172, (Y174*Z174))</f>
        <v>0</v>
      </c>
      <c r="AB174" s="277" t="str">
        <f t="shared" si="84"/>
        <v/>
      </c>
      <c r="AC174" s="278"/>
      <c r="AD174" s="278"/>
      <c r="AE174" s="93" t="str">
        <f t="shared" si="85"/>
        <v/>
      </c>
      <c r="AF174" s="94" t="str">
        <f t="shared" si="86"/>
        <v/>
      </c>
      <c r="AG174" s="95" t="str">
        <f t="shared" si="87"/>
        <v/>
      </c>
      <c r="AH174" s="315" t="str">
        <f t="shared" si="88"/>
        <v/>
      </c>
      <c r="AI174" s="328" t="str">
        <f t="shared" si="89"/>
        <v/>
      </c>
      <c r="AJ174" s="319" t="str">
        <f t="shared" si="90"/>
        <v/>
      </c>
      <c r="AK174" s="97" t="str">
        <f t="shared" si="91"/>
        <v/>
      </c>
      <c r="AL174" s="97" t="str">
        <f t="shared" si="104"/>
        <v/>
      </c>
      <c r="AM174" s="394" t="str">
        <f t="shared" si="92"/>
        <v/>
      </c>
      <c r="AN174" s="388" t="str">
        <f t="shared" ca="1" si="93"/>
        <v/>
      </c>
      <c r="AO174" s="271"/>
      <c r="AP174" s="284"/>
      <c r="AQ174" s="92">
        <f>IF(ISBLANK(AO174), 'Enter Head to Work Out AE'!$D172, (AO174*AP174))</f>
        <v>0</v>
      </c>
      <c r="AR174" s="277" t="str">
        <f t="shared" si="94"/>
        <v/>
      </c>
      <c r="AS174" s="278"/>
      <c r="AT174" s="278"/>
      <c r="AU174" s="93" t="str">
        <f t="shared" si="95"/>
        <v/>
      </c>
      <c r="AV174" s="94" t="str">
        <f t="shared" si="96"/>
        <v/>
      </c>
      <c r="AW174" s="95" t="str">
        <f t="shared" si="97"/>
        <v/>
      </c>
      <c r="AX174" s="315" t="str">
        <f t="shared" si="98"/>
        <v/>
      </c>
      <c r="AY174" s="328" t="str">
        <f t="shared" si="105"/>
        <v/>
      </c>
      <c r="AZ174" s="319" t="str">
        <f t="shared" si="99"/>
        <v/>
      </c>
      <c r="BA174" s="97" t="str">
        <f t="shared" si="100"/>
        <v/>
      </c>
      <c r="BB174" s="97" t="str">
        <f t="shared" si="101"/>
        <v/>
      </c>
      <c r="BC174" s="394" t="str">
        <f t="shared" si="102"/>
        <v/>
      </c>
      <c r="BD174" s="388" t="str">
        <f t="shared" ca="1" si="103"/>
        <v/>
      </c>
      <c r="BE174" s="271"/>
      <c r="BF174" s="289"/>
      <c r="BG174" s="345"/>
      <c r="BH174" s="290"/>
    </row>
    <row r="175" spans="1:60" ht="22.5" customHeight="1">
      <c r="A175" s="120"/>
      <c r="B175" s="221" t="str">
        <f>IF(ISBLANK('Baseline Paddock Data'!B175),"",'Baseline Paddock Data'!B175)</f>
        <v/>
      </c>
      <c r="C175" s="83" t="str">
        <f>IF(ISBLANK('Baseline Paddock Data'!C175),"",'Baseline Paddock Data'!C175)</f>
        <v/>
      </c>
      <c r="D175" s="326">
        <f>IF(ISBLANK(C175),"",(IF(ISBLANK('Baseline Paddock Data'!D175),'Baseline Paddock Data'!F175,'Baseline Paddock Data'!D175/2.471)))</f>
        <v>0</v>
      </c>
      <c r="E175" s="326">
        <f>IF(ISBLANK(C175),"",(IF(ISBLANK('Baseline Paddock Data'!E175),'Baseline Paddock Data'!G175,'Baseline Paddock Data'!E175/2.471)))</f>
        <v>0</v>
      </c>
      <c r="F175" s="230" t="str">
        <f>IF(ISBLANK('Baseline Paddock Data'!H175),"",'Baseline Paddock Data'!H175)</f>
        <v/>
      </c>
      <c r="G175" s="270"/>
      <c r="H175" s="271"/>
      <c r="I175" s="272"/>
      <c r="J175" s="92">
        <f>IF(ISBLANK(H175), 'Enter Head to Work Out AE'!D173, (H175*I175))</f>
        <v>0</v>
      </c>
      <c r="K175" s="277" t="str">
        <f t="shared" si="74"/>
        <v/>
      </c>
      <c r="L175" s="278"/>
      <c r="M175" s="278"/>
      <c r="N175" s="93" t="str">
        <f t="shared" si="75"/>
        <v/>
      </c>
      <c r="O175" s="94" t="str">
        <f t="shared" si="76"/>
        <v/>
      </c>
      <c r="P175" s="95" t="str">
        <f t="shared" si="77"/>
        <v/>
      </c>
      <c r="Q175" s="315" t="str">
        <f t="shared" si="78"/>
        <v/>
      </c>
      <c r="R175" s="317"/>
      <c r="S175" s="330" t="str" cm="1">
        <f t="array" ref="S175">IF(G175=0,"",_xlfn.IFS(G175="No grazing value - 0",R175*0,G175="Low - 10%",R175*0.1,G175="Moderate - 20%",R175*0.2,G175="High - 30%",R175*0.3,G175="Introduced pastures/Intensive - 45%", R175*0.45, G175="STACK method",R175*1))</f>
        <v/>
      </c>
      <c r="T175" s="319" t="str">
        <f t="shared" si="79"/>
        <v/>
      </c>
      <c r="U175" s="97" t="str">
        <f t="shared" si="80"/>
        <v/>
      </c>
      <c r="V175" s="97" t="str">
        <f t="shared" si="81"/>
        <v/>
      </c>
      <c r="W175" s="389" t="str">
        <f t="shared" si="82"/>
        <v/>
      </c>
      <c r="X175" s="388" t="str">
        <f t="shared" ca="1" si="83"/>
        <v/>
      </c>
      <c r="Y175" s="283"/>
      <c r="Z175" s="284"/>
      <c r="AA175" s="92">
        <f>IF(ISBLANK(Y175), 'Enter Head to Work Out AE'!$D173, (Y175*Z175))</f>
        <v>0</v>
      </c>
      <c r="AB175" s="277" t="str">
        <f t="shared" si="84"/>
        <v/>
      </c>
      <c r="AC175" s="278"/>
      <c r="AD175" s="278"/>
      <c r="AE175" s="93" t="str">
        <f t="shared" si="85"/>
        <v/>
      </c>
      <c r="AF175" s="94" t="str">
        <f t="shared" si="86"/>
        <v/>
      </c>
      <c r="AG175" s="95" t="str">
        <f t="shared" si="87"/>
        <v/>
      </c>
      <c r="AH175" s="315" t="str">
        <f t="shared" si="88"/>
        <v/>
      </c>
      <c r="AI175" s="328" t="str">
        <f t="shared" si="89"/>
        <v/>
      </c>
      <c r="AJ175" s="319" t="str">
        <f t="shared" si="90"/>
        <v/>
      </c>
      <c r="AK175" s="97" t="str">
        <f t="shared" si="91"/>
        <v/>
      </c>
      <c r="AL175" s="97" t="str">
        <f t="shared" si="104"/>
        <v/>
      </c>
      <c r="AM175" s="394" t="str">
        <f t="shared" si="92"/>
        <v/>
      </c>
      <c r="AN175" s="388" t="str">
        <f t="shared" ca="1" si="93"/>
        <v/>
      </c>
      <c r="AO175" s="271"/>
      <c r="AP175" s="284"/>
      <c r="AQ175" s="92">
        <f>IF(ISBLANK(AO175), 'Enter Head to Work Out AE'!$D173, (AO175*AP175))</f>
        <v>0</v>
      </c>
      <c r="AR175" s="277" t="str">
        <f t="shared" si="94"/>
        <v/>
      </c>
      <c r="AS175" s="278"/>
      <c r="AT175" s="278"/>
      <c r="AU175" s="93" t="str">
        <f t="shared" si="95"/>
        <v/>
      </c>
      <c r="AV175" s="94" t="str">
        <f t="shared" si="96"/>
        <v/>
      </c>
      <c r="AW175" s="95" t="str">
        <f t="shared" si="97"/>
        <v/>
      </c>
      <c r="AX175" s="315" t="str">
        <f t="shared" si="98"/>
        <v/>
      </c>
      <c r="AY175" s="328" t="str">
        <f t="shared" si="105"/>
        <v/>
      </c>
      <c r="AZ175" s="319" t="str">
        <f t="shared" si="99"/>
        <v/>
      </c>
      <c r="BA175" s="97" t="str">
        <f t="shared" si="100"/>
        <v/>
      </c>
      <c r="BB175" s="97" t="str">
        <f t="shared" si="101"/>
        <v/>
      </c>
      <c r="BC175" s="394" t="str">
        <f t="shared" si="102"/>
        <v/>
      </c>
      <c r="BD175" s="388" t="str">
        <f t="shared" ca="1" si="103"/>
        <v/>
      </c>
      <c r="BE175" s="271"/>
      <c r="BF175" s="289"/>
      <c r="BG175" s="345"/>
      <c r="BH175" s="290"/>
    </row>
    <row r="176" spans="1:60" ht="22.5" customHeight="1">
      <c r="A176" s="120"/>
      <c r="B176" s="221" t="str">
        <f>IF(ISBLANK('Baseline Paddock Data'!B176),"",'Baseline Paddock Data'!B176)</f>
        <v/>
      </c>
      <c r="C176" s="83" t="str">
        <f>IF(ISBLANK('Baseline Paddock Data'!C176),"",'Baseline Paddock Data'!C176)</f>
        <v/>
      </c>
      <c r="D176" s="326">
        <f>IF(ISBLANK(C176),"",(IF(ISBLANK('Baseline Paddock Data'!D176),'Baseline Paddock Data'!F176,'Baseline Paddock Data'!D176/2.471)))</f>
        <v>0</v>
      </c>
      <c r="E176" s="326">
        <f>IF(ISBLANK(C176),"",(IF(ISBLANK('Baseline Paddock Data'!E176),'Baseline Paddock Data'!G176,'Baseline Paddock Data'!E176/2.471)))</f>
        <v>0</v>
      </c>
      <c r="F176" s="230" t="str">
        <f>IF(ISBLANK('Baseline Paddock Data'!H176),"",'Baseline Paddock Data'!H176)</f>
        <v/>
      </c>
      <c r="G176" s="270"/>
      <c r="H176" s="271"/>
      <c r="I176" s="272"/>
      <c r="J176" s="92">
        <f>IF(ISBLANK(H176), 'Enter Head to Work Out AE'!D174, (H176*I176))</f>
        <v>0</v>
      </c>
      <c r="K176" s="277" t="str">
        <f t="shared" si="74"/>
        <v/>
      </c>
      <c r="L176" s="278"/>
      <c r="M176" s="278"/>
      <c r="N176" s="93" t="str">
        <f t="shared" si="75"/>
        <v/>
      </c>
      <c r="O176" s="94" t="str">
        <f t="shared" si="76"/>
        <v/>
      </c>
      <c r="P176" s="95" t="str">
        <f t="shared" si="77"/>
        <v/>
      </c>
      <c r="Q176" s="315" t="str">
        <f t="shared" si="78"/>
        <v/>
      </c>
      <c r="R176" s="317"/>
      <c r="S176" s="330" t="str" cm="1">
        <f t="array" ref="S176">IF(G176=0,"",_xlfn.IFS(G176="No grazing value - 0",R176*0,G176="Low - 10%",R176*0.1,G176="Moderate - 20%",R176*0.2,G176="High - 30%",R176*0.3,G176="Introduced pastures/Intensive - 45%", R176*0.45, G176="STACK method",R176*1))</f>
        <v/>
      </c>
      <c r="T176" s="319" t="str">
        <f t="shared" si="79"/>
        <v/>
      </c>
      <c r="U176" s="97" t="str">
        <f t="shared" si="80"/>
        <v/>
      </c>
      <c r="V176" s="97" t="str">
        <f t="shared" si="81"/>
        <v/>
      </c>
      <c r="W176" s="389" t="str">
        <f t="shared" si="82"/>
        <v/>
      </c>
      <c r="X176" s="388" t="str">
        <f t="shared" ca="1" si="83"/>
        <v/>
      </c>
      <c r="Y176" s="283"/>
      <c r="Z176" s="284"/>
      <c r="AA176" s="92">
        <f>IF(ISBLANK(Y176), 'Enter Head to Work Out AE'!$D174, (Y176*Z176))</f>
        <v>0</v>
      </c>
      <c r="AB176" s="277" t="str">
        <f t="shared" si="84"/>
        <v/>
      </c>
      <c r="AC176" s="278"/>
      <c r="AD176" s="278"/>
      <c r="AE176" s="93" t="str">
        <f t="shared" si="85"/>
        <v/>
      </c>
      <c r="AF176" s="94" t="str">
        <f t="shared" si="86"/>
        <v/>
      </c>
      <c r="AG176" s="95" t="str">
        <f t="shared" si="87"/>
        <v/>
      </c>
      <c r="AH176" s="315" t="str">
        <f t="shared" si="88"/>
        <v/>
      </c>
      <c r="AI176" s="328" t="str">
        <f t="shared" si="89"/>
        <v/>
      </c>
      <c r="AJ176" s="319" t="str">
        <f t="shared" si="90"/>
        <v/>
      </c>
      <c r="AK176" s="97" t="str">
        <f t="shared" si="91"/>
        <v/>
      </c>
      <c r="AL176" s="97" t="str">
        <f t="shared" si="104"/>
        <v/>
      </c>
      <c r="AM176" s="394" t="str">
        <f t="shared" si="92"/>
        <v/>
      </c>
      <c r="AN176" s="388" t="str">
        <f t="shared" ca="1" si="93"/>
        <v/>
      </c>
      <c r="AO176" s="271"/>
      <c r="AP176" s="284"/>
      <c r="AQ176" s="92">
        <f>IF(ISBLANK(AO176), 'Enter Head to Work Out AE'!$D174, (AO176*AP176))</f>
        <v>0</v>
      </c>
      <c r="AR176" s="277" t="str">
        <f t="shared" si="94"/>
        <v/>
      </c>
      <c r="AS176" s="278"/>
      <c r="AT176" s="278"/>
      <c r="AU176" s="93" t="str">
        <f t="shared" si="95"/>
        <v/>
      </c>
      <c r="AV176" s="94" t="str">
        <f t="shared" si="96"/>
        <v/>
      </c>
      <c r="AW176" s="95" t="str">
        <f t="shared" si="97"/>
        <v/>
      </c>
      <c r="AX176" s="315" t="str">
        <f t="shared" si="98"/>
        <v/>
      </c>
      <c r="AY176" s="328" t="str">
        <f t="shared" si="105"/>
        <v/>
      </c>
      <c r="AZ176" s="319" t="str">
        <f t="shared" si="99"/>
        <v/>
      </c>
      <c r="BA176" s="97" t="str">
        <f t="shared" si="100"/>
        <v/>
      </c>
      <c r="BB176" s="97" t="str">
        <f t="shared" si="101"/>
        <v/>
      </c>
      <c r="BC176" s="394" t="str">
        <f t="shared" si="102"/>
        <v/>
      </c>
      <c r="BD176" s="388" t="str">
        <f t="shared" ca="1" si="103"/>
        <v/>
      </c>
      <c r="BE176" s="271"/>
      <c r="BF176" s="289"/>
      <c r="BG176" s="345"/>
      <c r="BH176" s="290"/>
    </row>
    <row r="177" spans="1:60" ht="22.5" customHeight="1">
      <c r="A177" s="120"/>
      <c r="B177" s="221" t="str">
        <f>IF(ISBLANK('Baseline Paddock Data'!B177),"",'Baseline Paddock Data'!B177)</f>
        <v/>
      </c>
      <c r="C177" s="83" t="str">
        <f>IF(ISBLANK('Baseline Paddock Data'!C177),"",'Baseline Paddock Data'!C177)</f>
        <v/>
      </c>
      <c r="D177" s="326">
        <f>IF(ISBLANK(C177),"",(IF(ISBLANK('Baseline Paddock Data'!D177),'Baseline Paddock Data'!F177,'Baseline Paddock Data'!D177/2.471)))</f>
        <v>0</v>
      </c>
      <c r="E177" s="326">
        <f>IF(ISBLANK(C177),"",(IF(ISBLANK('Baseline Paddock Data'!E177),'Baseline Paddock Data'!G177,'Baseline Paddock Data'!E177/2.471)))</f>
        <v>0</v>
      </c>
      <c r="F177" s="230" t="str">
        <f>IF(ISBLANK('Baseline Paddock Data'!H177),"",'Baseline Paddock Data'!H177)</f>
        <v/>
      </c>
      <c r="G177" s="270"/>
      <c r="H177" s="271"/>
      <c r="I177" s="272"/>
      <c r="J177" s="92">
        <f>IF(ISBLANK(H177), 'Enter Head to Work Out AE'!D175, (H177*I177))</f>
        <v>0</v>
      </c>
      <c r="K177" s="277" t="str">
        <f t="shared" si="74"/>
        <v/>
      </c>
      <c r="L177" s="278"/>
      <c r="M177" s="278"/>
      <c r="N177" s="93" t="str">
        <f t="shared" si="75"/>
        <v/>
      </c>
      <c r="O177" s="94" t="str">
        <f t="shared" si="76"/>
        <v/>
      </c>
      <c r="P177" s="95" t="str">
        <f t="shared" si="77"/>
        <v/>
      </c>
      <c r="Q177" s="315" t="str">
        <f t="shared" si="78"/>
        <v/>
      </c>
      <c r="R177" s="317"/>
      <c r="S177" s="330" t="str" cm="1">
        <f t="array" ref="S177">IF(G177=0,"",_xlfn.IFS(G177="No grazing value - 0",R177*0,G177="Low - 10%",R177*0.1,G177="Moderate - 20%",R177*0.2,G177="High - 30%",R177*0.3,G177="Introduced pastures/Intensive - 45%", R177*0.45, G177="STACK method",R177*1))</f>
        <v/>
      </c>
      <c r="T177" s="319" t="str">
        <f t="shared" si="79"/>
        <v/>
      </c>
      <c r="U177" s="97" t="str">
        <f t="shared" si="80"/>
        <v/>
      </c>
      <c r="V177" s="97" t="str">
        <f t="shared" si="81"/>
        <v/>
      </c>
      <c r="W177" s="389" t="str">
        <f t="shared" si="82"/>
        <v/>
      </c>
      <c r="X177" s="388" t="str">
        <f t="shared" ca="1" si="83"/>
        <v/>
      </c>
      <c r="Y177" s="283"/>
      <c r="Z177" s="284"/>
      <c r="AA177" s="92">
        <f>IF(ISBLANK(Y177), 'Enter Head to Work Out AE'!$D175, (Y177*Z177))</f>
        <v>0</v>
      </c>
      <c r="AB177" s="277" t="str">
        <f t="shared" si="84"/>
        <v/>
      </c>
      <c r="AC177" s="278"/>
      <c r="AD177" s="278"/>
      <c r="AE177" s="93" t="str">
        <f t="shared" si="85"/>
        <v/>
      </c>
      <c r="AF177" s="94" t="str">
        <f t="shared" si="86"/>
        <v/>
      </c>
      <c r="AG177" s="95" t="str">
        <f t="shared" si="87"/>
        <v/>
      </c>
      <c r="AH177" s="315" t="str">
        <f t="shared" si="88"/>
        <v/>
      </c>
      <c r="AI177" s="328" t="str">
        <f t="shared" si="89"/>
        <v/>
      </c>
      <c r="AJ177" s="319" t="str">
        <f t="shared" si="90"/>
        <v/>
      </c>
      <c r="AK177" s="97" t="str">
        <f t="shared" si="91"/>
        <v/>
      </c>
      <c r="AL177" s="97" t="str">
        <f t="shared" si="104"/>
        <v/>
      </c>
      <c r="AM177" s="394" t="str">
        <f t="shared" si="92"/>
        <v/>
      </c>
      <c r="AN177" s="388" t="str">
        <f t="shared" ca="1" si="93"/>
        <v/>
      </c>
      <c r="AO177" s="271"/>
      <c r="AP177" s="284"/>
      <c r="AQ177" s="92">
        <f>IF(ISBLANK(AO177), 'Enter Head to Work Out AE'!$D175, (AO177*AP177))</f>
        <v>0</v>
      </c>
      <c r="AR177" s="277" t="str">
        <f t="shared" si="94"/>
        <v/>
      </c>
      <c r="AS177" s="278"/>
      <c r="AT177" s="278"/>
      <c r="AU177" s="93" t="str">
        <f t="shared" si="95"/>
        <v/>
      </c>
      <c r="AV177" s="94" t="str">
        <f t="shared" si="96"/>
        <v/>
      </c>
      <c r="AW177" s="95" t="str">
        <f t="shared" si="97"/>
        <v/>
      </c>
      <c r="AX177" s="315" t="str">
        <f t="shared" si="98"/>
        <v/>
      </c>
      <c r="AY177" s="328" t="str">
        <f t="shared" si="105"/>
        <v/>
      </c>
      <c r="AZ177" s="319" t="str">
        <f t="shared" si="99"/>
        <v/>
      </c>
      <c r="BA177" s="97" t="str">
        <f t="shared" si="100"/>
        <v/>
      </c>
      <c r="BB177" s="97" t="str">
        <f t="shared" si="101"/>
        <v/>
      </c>
      <c r="BC177" s="394" t="str">
        <f t="shared" si="102"/>
        <v/>
      </c>
      <c r="BD177" s="388" t="str">
        <f t="shared" ca="1" si="103"/>
        <v/>
      </c>
      <c r="BE177" s="271"/>
      <c r="BF177" s="289"/>
      <c r="BG177" s="345"/>
      <c r="BH177" s="290"/>
    </row>
    <row r="178" spans="1:60" ht="22.5" customHeight="1">
      <c r="A178" s="120"/>
      <c r="B178" s="221" t="str">
        <f>IF(ISBLANK('Baseline Paddock Data'!B178),"",'Baseline Paddock Data'!B178)</f>
        <v/>
      </c>
      <c r="C178" s="83" t="str">
        <f>IF(ISBLANK('Baseline Paddock Data'!C178),"",'Baseline Paddock Data'!C178)</f>
        <v/>
      </c>
      <c r="D178" s="326">
        <f>IF(ISBLANK(C178),"",(IF(ISBLANK('Baseline Paddock Data'!D178),'Baseline Paddock Data'!F178,'Baseline Paddock Data'!D178/2.471)))</f>
        <v>0</v>
      </c>
      <c r="E178" s="326">
        <f>IF(ISBLANK(C178),"",(IF(ISBLANK('Baseline Paddock Data'!E178),'Baseline Paddock Data'!G178,'Baseline Paddock Data'!E178/2.471)))</f>
        <v>0</v>
      </c>
      <c r="F178" s="230" t="str">
        <f>IF(ISBLANK('Baseline Paddock Data'!H178),"",'Baseline Paddock Data'!H178)</f>
        <v/>
      </c>
      <c r="G178" s="270"/>
      <c r="H178" s="271"/>
      <c r="I178" s="272"/>
      <c r="J178" s="92">
        <f>IF(ISBLANK(H178), 'Enter Head to Work Out AE'!D176, (H178*I178))</f>
        <v>0</v>
      </c>
      <c r="K178" s="277" t="str">
        <f t="shared" si="74"/>
        <v/>
      </c>
      <c r="L178" s="278"/>
      <c r="M178" s="278"/>
      <c r="N178" s="93" t="str">
        <f t="shared" si="75"/>
        <v/>
      </c>
      <c r="O178" s="94" t="str">
        <f t="shared" si="76"/>
        <v/>
      </c>
      <c r="P178" s="95" t="str">
        <f t="shared" si="77"/>
        <v/>
      </c>
      <c r="Q178" s="315" t="str">
        <f t="shared" si="78"/>
        <v/>
      </c>
      <c r="R178" s="317"/>
      <c r="S178" s="330" t="str" cm="1">
        <f t="array" ref="S178">IF(G178=0,"",_xlfn.IFS(G178="No grazing value - 0",R178*0,G178="Low - 10%",R178*0.1,G178="Moderate - 20%",R178*0.2,G178="High - 30%",R178*0.3,G178="Introduced pastures/Intensive - 45%", R178*0.45, G178="STACK method",R178*1))</f>
        <v/>
      </c>
      <c r="T178" s="319" t="str">
        <f t="shared" si="79"/>
        <v/>
      </c>
      <c r="U178" s="97" t="str">
        <f t="shared" si="80"/>
        <v/>
      </c>
      <c r="V178" s="97" t="str">
        <f t="shared" si="81"/>
        <v/>
      </c>
      <c r="W178" s="389" t="str">
        <f t="shared" si="82"/>
        <v/>
      </c>
      <c r="X178" s="388" t="str">
        <f t="shared" ca="1" si="83"/>
        <v/>
      </c>
      <c r="Y178" s="283"/>
      <c r="Z178" s="284"/>
      <c r="AA178" s="92">
        <f>IF(ISBLANK(Y178), 'Enter Head to Work Out AE'!$D176, (Y178*Z178))</f>
        <v>0</v>
      </c>
      <c r="AB178" s="277" t="str">
        <f t="shared" si="84"/>
        <v/>
      </c>
      <c r="AC178" s="278"/>
      <c r="AD178" s="278"/>
      <c r="AE178" s="93" t="str">
        <f t="shared" si="85"/>
        <v/>
      </c>
      <c r="AF178" s="94" t="str">
        <f t="shared" si="86"/>
        <v/>
      </c>
      <c r="AG178" s="95" t="str">
        <f t="shared" si="87"/>
        <v/>
      </c>
      <c r="AH178" s="315" t="str">
        <f t="shared" si="88"/>
        <v/>
      </c>
      <c r="AI178" s="328" t="str">
        <f t="shared" si="89"/>
        <v/>
      </c>
      <c r="AJ178" s="319" t="str">
        <f t="shared" si="90"/>
        <v/>
      </c>
      <c r="AK178" s="97" t="str">
        <f t="shared" si="91"/>
        <v/>
      </c>
      <c r="AL178" s="97" t="str">
        <f t="shared" si="104"/>
        <v/>
      </c>
      <c r="AM178" s="394" t="str">
        <f t="shared" si="92"/>
        <v/>
      </c>
      <c r="AN178" s="388" t="str">
        <f t="shared" ca="1" si="93"/>
        <v/>
      </c>
      <c r="AO178" s="271"/>
      <c r="AP178" s="284"/>
      <c r="AQ178" s="92">
        <f>IF(ISBLANK(AO178), 'Enter Head to Work Out AE'!$D176, (AO178*AP178))</f>
        <v>0</v>
      </c>
      <c r="AR178" s="277" t="str">
        <f t="shared" si="94"/>
        <v/>
      </c>
      <c r="AS178" s="278"/>
      <c r="AT178" s="278"/>
      <c r="AU178" s="93" t="str">
        <f t="shared" si="95"/>
        <v/>
      </c>
      <c r="AV178" s="94" t="str">
        <f t="shared" si="96"/>
        <v/>
      </c>
      <c r="AW178" s="95" t="str">
        <f t="shared" si="97"/>
        <v/>
      </c>
      <c r="AX178" s="315" t="str">
        <f t="shared" si="98"/>
        <v/>
      </c>
      <c r="AY178" s="328" t="str">
        <f t="shared" si="105"/>
        <v/>
      </c>
      <c r="AZ178" s="319" t="str">
        <f t="shared" si="99"/>
        <v/>
      </c>
      <c r="BA178" s="97" t="str">
        <f t="shared" si="100"/>
        <v/>
      </c>
      <c r="BB178" s="97" t="str">
        <f t="shared" si="101"/>
        <v/>
      </c>
      <c r="BC178" s="394" t="str">
        <f t="shared" si="102"/>
        <v/>
      </c>
      <c r="BD178" s="388" t="str">
        <f t="shared" ca="1" si="103"/>
        <v/>
      </c>
      <c r="BE178" s="271"/>
      <c r="BF178" s="289"/>
      <c r="BG178" s="345"/>
      <c r="BH178" s="290"/>
    </row>
    <row r="179" spans="1:60" ht="22.5" customHeight="1">
      <c r="A179" s="120"/>
      <c r="B179" s="221" t="str">
        <f>IF(ISBLANK('Baseline Paddock Data'!B179),"",'Baseline Paddock Data'!B179)</f>
        <v/>
      </c>
      <c r="C179" s="83" t="str">
        <f>IF(ISBLANK('Baseline Paddock Data'!C179),"",'Baseline Paddock Data'!C179)</f>
        <v/>
      </c>
      <c r="D179" s="326">
        <f>IF(ISBLANK(C179),"",(IF(ISBLANK('Baseline Paddock Data'!D179),'Baseline Paddock Data'!F179,'Baseline Paddock Data'!D179/2.471)))</f>
        <v>0</v>
      </c>
      <c r="E179" s="326">
        <f>IF(ISBLANK(C179),"",(IF(ISBLANK('Baseline Paddock Data'!E179),'Baseline Paddock Data'!G179,'Baseline Paddock Data'!E179/2.471)))</f>
        <v>0</v>
      </c>
      <c r="F179" s="230" t="str">
        <f>IF(ISBLANK('Baseline Paddock Data'!H179),"",'Baseline Paddock Data'!H179)</f>
        <v/>
      </c>
      <c r="G179" s="270"/>
      <c r="H179" s="271"/>
      <c r="I179" s="272"/>
      <c r="J179" s="92">
        <f>IF(ISBLANK(H179), 'Enter Head to Work Out AE'!D177, (H179*I179))</f>
        <v>0</v>
      </c>
      <c r="K179" s="277" t="str">
        <f t="shared" si="74"/>
        <v/>
      </c>
      <c r="L179" s="278"/>
      <c r="M179" s="278"/>
      <c r="N179" s="93" t="str">
        <f t="shared" si="75"/>
        <v/>
      </c>
      <c r="O179" s="94" t="str">
        <f t="shared" si="76"/>
        <v/>
      </c>
      <c r="P179" s="95" t="str">
        <f t="shared" si="77"/>
        <v/>
      </c>
      <c r="Q179" s="315" t="str">
        <f t="shared" si="78"/>
        <v/>
      </c>
      <c r="R179" s="317"/>
      <c r="S179" s="330" t="str" cm="1">
        <f t="array" ref="S179">IF(G179=0,"",_xlfn.IFS(G179="No grazing value - 0",R179*0,G179="Low - 10%",R179*0.1,G179="Moderate - 20%",R179*0.2,G179="High - 30%",R179*0.3,G179="Introduced pastures/Intensive - 45%", R179*0.45, G179="STACK method",R179*1))</f>
        <v/>
      </c>
      <c r="T179" s="319" t="str">
        <f t="shared" si="79"/>
        <v/>
      </c>
      <c r="U179" s="97" t="str">
        <f t="shared" si="80"/>
        <v/>
      </c>
      <c r="V179" s="97" t="str">
        <f t="shared" si="81"/>
        <v/>
      </c>
      <c r="W179" s="389" t="str">
        <f t="shared" si="82"/>
        <v/>
      </c>
      <c r="X179" s="388" t="str">
        <f t="shared" ca="1" si="83"/>
        <v/>
      </c>
      <c r="Y179" s="283"/>
      <c r="Z179" s="284"/>
      <c r="AA179" s="92">
        <f>IF(ISBLANK(Y179), 'Enter Head to Work Out AE'!$D177, (Y179*Z179))</f>
        <v>0</v>
      </c>
      <c r="AB179" s="277" t="str">
        <f t="shared" si="84"/>
        <v/>
      </c>
      <c r="AC179" s="278"/>
      <c r="AD179" s="278"/>
      <c r="AE179" s="93" t="str">
        <f t="shared" si="85"/>
        <v/>
      </c>
      <c r="AF179" s="94" t="str">
        <f t="shared" si="86"/>
        <v/>
      </c>
      <c r="AG179" s="95" t="str">
        <f t="shared" si="87"/>
        <v/>
      </c>
      <c r="AH179" s="315" t="str">
        <f t="shared" si="88"/>
        <v/>
      </c>
      <c r="AI179" s="328" t="str">
        <f t="shared" si="89"/>
        <v/>
      </c>
      <c r="AJ179" s="319" t="str">
        <f t="shared" si="90"/>
        <v/>
      </c>
      <c r="AK179" s="97" t="str">
        <f t="shared" si="91"/>
        <v/>
      </c>
      <c r="AL179" s="97" t="str">
        <f t="shared" si="104"/>
        <v/>
      </c>
      <c r="AM179" s="394" t="str">
        <f t="shared" si="92"/>
        <v/>
      </c>
      <c r="AN179" s="388" t="str">
        <f t="shared" ca="1" si="93"/>
        <v/>
      </c>
      <c r="AO179" s="271"/>
      <c r="AP179" s="284"/>
      <c r="AQ179" s="92">
        <f>IF(ISBLANK(AO179), 'Enter Head to Work Out AE'!$D177, (AO179*AP179))</f>
        <v>0</v>
      </c>
      <c r="AR179" s="277" t="str">
        <f t="shared" si="94"/>
        <v/>
      </c>
      <c r="AS179" s="278"/>
      <c r="AT179" s="278"/>
      <c r="AU179" s="93" t="str">
        <f t="shared" si="95"/>
        <v/>
      </c>
      <c r="AV179" s="94" t="str">
        <f t="shared" si="96"/>
        <v/>
      </c>
      <c r="AW179" s="95" t="str">
        <f t="shared" si="97"/>
        <v/>
      </c>
      <c r="AX179" s="315" t="str">
        <f t="shared" si="98"/>
        <v/>
      </c>
      <c r="AY179" s="328" t="str">
        <f t="shared" si="105"/>
        <v/>
      </c>
      <c r="AZ179" s="319" t="str">
        <f t="shared" si="99"/>
        <v/>
      </c>
      <c r="BA179" s="97" t="str">
        <f t="shared" si="100"/>
        <v/>
      </c>
      <c r="BB179" s="97" t="str">
        <f t="shared" si="101"/>
        <v/>
      </c>
      <c r="BC179" s="394" t="str">
        <f t="shared" si="102"/>
        <v/>
      </c>
      <c r="BD179" s="388" t="str">
        <f t="shared" ca="1" si="103"/>
        <v/>
      </c>
      <c r="BE179" s="271"/>
      <c r="BF179" s="289"/>
      <c r="BG179" s="345"/>
      <c r="BH179" s="290"/>
    </row>
    <row r="180" spans="1:60" ht="22.5" customHeight="1">
      <c r="A180" s="120"/>
      <c r="B180" s="221" t="str">
        <f>IF(ISBLANK('Baseline Paddock Data'!B180),"",'Baseline Paddock Data'!B180)</f>
        <v/>
      </c>
      <c r="C180" s="83" t="str">
        <f>IF(ISBLANK('Baseline Paddock Data'!C180),"",'Baseline Paddock Data'!C180)</f>
        <v/>
      </c>
      <c r="D180" s="326">
        <f>IF(ISBLANK(C180),"",(IF(ISBLANK('Baseline Paddock Data'!D180),'Baseline Paddock Data'!F180,'Baseline Paddock Data'!D180/2.471)))</f>
        <v>0</v>
      </c>
      <c r="E180" s="326">
        <f>IF(ISBLANK(C180),"",(IF(ISBLANK('Baseline Paddock Data'!E180),'Baseline Paddock Data'!G180,'Baseline Paddock Data'!E180/2.471)))</f>
        <v>0</v>
      </c>
      <c r="F180" s="230" t="str">
        <f>IF(ISBLANK('Baseline Paddock Data'!H180),"",'Baseline Paddock Data'!H180)</f>
        <v/>
      </c>
      <c r="G180" s="270"/>
      <c r="H180" s="271"/>
      <c r="I180" s="272"/>
      <c r="J180" s="92">
        <f>IF(ISBLANK(H180), 'Enter Head to Work Out AE'!D178, (H180*I180))</f>
        <v>0</v>
      </c>
      <c r="K180" s="277" t="str">
        <f t="shared" si="74"/>
        <v/>
      </c>
      <c r="L180" s="278"/>
      <c r="M180" s="278"/>
      <c r="N180" s="93" t="str">
        <f t="shared" si="75"/>
        <v/>
      </c>
      <c r="O180" s="94" t="str">
        <f t="shared" si="76"/>
        <v/>
      </c>
      <c r="P180" s="95" t="str">
        <f t="shared" si="77"/>
        <v/>
      </c>
      <c r="Q180" s="315" t="str">
        <f t="shared" si="78"/>
        <v/>
      </c>
      <c r="R180" s="317"/>
      <c r="S180" s="330" t="str" cm="1">
        <f t="array" ref="S180">IF(G180=0,"",_xlfn.IFS(G180="No grazing value - 0",R180*0,G180="Low - 10%",R180*0.1,G180="Moderate - 20%",R180*0.2,G180="High - 30%",R180*0.3,G180="Introduced pastures/Intensive - 45%", R180*0.45, G180="STACK method",R180*1))</f>
        <v/>
      </c>
      <c r="T180" s="319" t="str">
        <f t="shared" si="79"/>
        <v/>
      </c>
      <c r="U180" s="97" t="str">
        <f t="shared" si="80"/>
        <v/>
      </c>
      <c r="V180" s="97" t="str">
        <f t="shared" si="81"/>
        <v/>
      </c>
      <c r="W180" s="389" t="str">
        <f t="shared" si="82"/>
        <v/>
      </c>
      <c r="X180" s="388" t="str">
        <f t="shared" ca="1" si="83"/>
        <v/>
      </c>
      <c r="Y180" s="283"/>
      <c r="Z180" s="284"/>
      <c r="AA180" s="92">
        <f>IF(ISBLANK(Y180), 'Enter Head to Work Out AE'!$D178, (Y180*Z180))</f>
        <v>0</v>
      </c>
      <c r="AB180" s="277" t="str">
        <f t="shared" si="84"/>
        <v/>
      </c>
      <c r="AC180" s="278"/>
      <c r="AD180" s="278"/>
      <c r="AE180" s="93" t="str">
        <f t="shared" si="85"/>
        <v/>
      </c>
      <c r="AF180" s="94" t="str">
        <f t="shared" si="86"/>
        <v/>
      </c>
      <c r="AG180" s="95" t="str">
        <f t="shared" si="87"/>
        <v/>
      </c>
      <c r="AH180" s="315" t="str">
        <f t="shared" si="88"/>
        <v/>
      </c>
      <c r="AI180" s="328" t="str">
        <f t="shared" si="89"/>
        <v/>
      </c>
      <c r="AJ180" s="319" t="str">
        <f t="shared" si="90"/>
        <v/>
      </c>
      <c r="AK180" s="97" t="str">
        <f t="shared" si="91"/>
        <v/>
      </c>
      <c r="AL180" s="97" t="str">
        <f t="shared" si="104"/>
        <v/>
      </c>
      <c r="AM180" s="394" t="str">
        <f t="shared" si="92"/>
        <v/>
      </c>
      <c r="AN180" s="388" t="str">
        <f t="shared" ca="1" si="93"/>
        <v/>
      </c>
      <c r="AO180" s="271"/>
      <c r="AP180" s="284"/>
      <c r="AQ180" s="92">
        <f>IF(ISBLANK(AO180), 'Enter Head to Work Out AE'!$D178, (AO180*AP180))</f>
        <v>0</v>
      </c>
      <c r="AR180" s="277" t="str">
        <f t="shared" si="94"/>
        <v/>
      </c>
      <c r="AS180" s="278"/>
      <c r="AT180" s="278"/>
      <c r="AU180" s="93" t="str">
        <f t="shared" si="95"/>
        <v/>
      </c>
      <c r="AV180" s="94" t="str">
        <f t="shared" si="96"/>
        <v/>
      </c>
      <c r="AW180" s="95" t="str">
        <f t="shared" si="97"/>
        <v/>
      </c>
      <c r="AX180" s="315" t="str">
        <f t="shared" si="98"/>
        <v/>
      </c>
      <c r="AY180" s="328" t="str">
        <f t="shared" si="105"/>
        <v/>
      </c>
      <c r="AZ180" s="319" t="str">
        <f t="shared" si="99"/>
        <v/>
      </c>
      <c r="BA180" s="97" t="str">
        <f t="shared" si="100"/>
        <v/>
      </c>
      <c r="BB180" s="97" t="str">
        <f t="shared" si="101"/>
        <v/>
      </c>
      <c r="BC180" s="394" t="str">
        <f t="shared" si="102"/>
        <v/>
      </c>
      <c r="BD180" s="388" t="str">
        <f t="shared" ca="1" si="103"/>
        <v/>
      </c>
      <c r="BE180" s="271"/>
      <c r="BF180" s="289"/>
      <c r="BG180" s="345"/>
      <c r="BH180" s="290"/>
    </row>
    <row r="181" spans="1:60" ht="22.5" customHeight="1">
      <c r="A181" s="120"/>
      <c r="B181" s="221" t="str">
        <f>IF(ISBLANK('Baseline Paddock Data'!B181),"",'Baseline Paddock Data'!B181)</f>
        <v/>
      </c>
      <c r="C181" s="83" t="str">
        <f>IF(ISBLANK('Baseline Paddock Data'!C181),"",'Baseline Paddock Data'!C181)</f>
        <v/>
      </c>
      <c r="D181" s="326">
        <f>IF(ISBLANK(C181),"",(IF(ISBLANK('Baseline Paddock Data'!D181),'Baseline Paddock Data'!F181,'Baseline Paddock Data'!D181/2.471)))</f>
        <v>0</v>
      </c>
      <c r="E181" s="326">
        <f>IF(ISBLANK(C181),"",(IF(ISBLANK('Baseline Paddock Data'!E181),'Baseline Paddock Data'!G181,'Baseline Paddock Data'!E181/2.471)))</f>
        <v>0</v>
      </c>
      <c r="F181" s="230" t="str">
        <f>IF(ISBLANK('Baseline Paddock Data'!H181),"",'Baseline Paddock Data'!H181)</f>
        <v/>
      </c>
      <c r="G181" s="270"/>
      <c r="H181" s="271"/>
      <c r="I181" s="272"/>
      <c r="J181" s="92">
        <f>IF(ISBLANK(H181), 'Enter Head to Work Out AE'!D179, (H181*I181))</f>
        <v>0</v>
      </c>
      <c r="K181" s="277" t="str">
        <f t="shared" si="74"/>
        <v/>
      </c>
      <c r="L181" s="278"/>
      <c r="M181" s="278"/>
      <c r="N181" s="93" t="str">
        <f t="shared" si="75"/>
        <v/>
      </c>
      <c r="O181" s="94" t="str">
        <f t="shared" si="76"/>
        <v/>
      </c>
      <c r="P181" s="95" t="str">
        <f t="shared" si="77"/>
        <v/>
      </c>
      <c r="Q181" s="315" t="str">
        <f t="shared" si="78"/>
        <v/>
      </c>
      <c r="R181" s="317"/>
      <c r="S181" s="330" t="str" cm="1">
        <f t="array" ref="S181">IF(G181=0,"",_xlfn.IFS(G181="No grazing value - 0",R181*0,G181="Low - 10%",R181*0.1,G181="Moderate - 20%",R181*0.2,G181="High - 30%",R181*0.3,G181="Introduced pastures/Intensive - 45%", R181*0.45, G181="STACK method",R181*1))</f>
        <v/>
      </c>
      <c r="T181" s="319" t="str">
        <f t="shared" si="79"/>
        <v/>
      </c>
      <c r="U181" s="97" t="str">
        <f t="shared" si="80"/>
        <v/>
      </c>
      <c r="V181" s="97" t="str">
        <f t="shared" si="81"/>
        <v/>
      </c>
      <c r="W181" s="389" t="str">
        <f t="shared" si="82"/>
        <v/>
      </c>
      <c r="X181" s="388" t="str">
        <f t="shared" ca="1" si="83"/>
        <v/>
      </c>
      <c r="Y181" s="283"/>
      <c r="Z181" s="284"/>
      <c r="AA181" s="92">
        <f>IF(ISBLANK(Y181), 'Enter Head to Work Out AE'!$D179, (Y181*Z181))</f>
        <v>0</v>
      </c>
      <c r="AB181" s="277" t="str">
        <f t="shared" si="84"/>
        <v/>
      </c>
      <c r="AC181" s="278"/>
      <c r="AD181" s="278"/>
      <c r="AE181" s="93" t="str">
        <f t="shared" si="85"/>
        <v/>
      </c>
      <c r="AF181" s="94" t="str">
        <f t="shared" si="86"/>
        <v/>
      </c>
      <c r="AG181" s="95" t="str">
        <f t="shared" si="87"/>
        <v/>
      </c>
      <c r="AH181" s="315" t="str">
        <f t="shared" si="88"/>
        <v/>
      </c>
      <c r="AI181" s="328" t="str">
        <f t="shared" si="89"/>
        <v/>
      </c>
      <c r="AJ181" s="319" t="str">
        <f t="shared" si="90"/>
        <v/>
      </c>
      <c r="AK181" s="97" t="str">
        <f t="shared" si="91"/>
        <v/>
      </c>
      <c r="AL181" s="97" t="str">
        <f t="shared" si="104"/>
        <v/>
      </c>
      <c r="AM181" s="394" t="str">
        <f t="shared" si="92"/>
        <v/>
      </c>
      <c r="AN181" s="388" t="str">
        <f t="shared" ca="1" si="93"/>
        <v/>
      </c>
      <c r="AO181" s="271"/>
      <c r="AP181" s="284"/>
      <c r="AQ181" s="92">
        <f>IF(ISBLANK(AO181), 'Enter Head to Work Out AE'!$D179, (AO181*AP181))</f>
        <v>0</v>
      </c>
      <c r="AR181" s="277" t="str">
        <f t="shared" si="94"/>
        <v/>
      </c>
      <c r="AS181" s="278"/>
      <c r="AT181" s="278"/>
      <c r="AU181" s="93" t="str">
        <f t="shared" si="95"/>
        <v/>
      </c>
      <c r="AV181" s="94" t="str">
        <f t="shared" si="96"/>
        <v/>
      </c>
      <c r="AW181" s="95" t="str">
        <f t="shared" si="97"/>
        <v/>
      </c>
      <c r="AX181" s="315" t="str">
        <f t="shared" si="98"/>
        <v/>
      </c>
      <c r="AY181" s="328" t="str">
        <f t="shared" si="105"/>
        <v/>
      </c>
      <c r="AZ181" s="319" t="str">
        <f t="shared" si="99"/>
        <v/>
      </c>
      <c r="BA181" s="97" t="str">
        <f t="shared" si="100"/>
        <v/>
      </c>
      <c r="BB181" s="97" t="str">
        <f t="shared" si="101"/>
        <v/>
      </c>
      <c r="BC181" s="394" t="str">
        <f t="shared" si="102"/>
        <v/>
      </c>
      <c r="BD181" s="388" t="str">
        <f t="shared" ca="1" si="103"/>
        <v/>
      </c>
      <c r="BE181" s="271"/>
      <c r="BF181" s="289"/>
      <c r="BG181" s="345"/>
      <c r="BH181" s="290"/>
    </row>
    <row r="182" spans="1:60" ht="22.5" customHeight="1">
      <c r="A182" s="120"/>
      <c r="B182" s="221" t="str">
        <f>IF(ISBLANK('Baseline Paddock Data'!B182),"",'Baseline Paddock Data'!B182)</f>
        <v/>
      </c>
      <c r="C182" s="83" t="str">
        <f>IF(ISBLANK('Baseline Paddock Data'!C182),"",'Baseline Paddock Data'!C182)</f>
        <v/>
      </c>
      <c r="D182" s="326">
        <f>IF(ISBLANK(C182),"",(IF(ISBLANK('Baseline Paddock Data'!D182),'Baseline Paddock Data'!F182,'Baseline Paddock Data'!D182/2.471)))</f>
        <v>0</v>
      </c>
      <c r="E182" s="326">
        <f>IF(ISBLANK(C182),"",(IF(ISBLANK('Baseline Paddock Data'!E182),'Baseline Paddock Data'!G182,'Baseline Paddock Data'!E182/2.471)))</f>
        <v>0</v>
      </c>
      <c r="F182" s="230" t="str">
        <f>IF(ISBLANK('Baseline Paddock Data'!H182),"",'Baseline Paddock Data'!H182)</f>
        <v/>
      </c>
      <c r="G182" s="270"/>
      <c r="H182" s="271"/>
      <c r="I182" s="272"/>
      <c r="J182" s="92">
        <f>IF(ISBLANK(H182), 'Enter Head to Work Out AE'!D180, (H182*I182))</f>
        <v>0</v>
      </c>
      <c r="K182" s="277" t="str">
        <f t="shared" si="74"/>
        <v/>
      </c>
      <c r="L182" s="278"/>
      <c r="M182" s="278"/>
      <c r="N182" s="93" t="str">
        <f t="shared" si="75"/>
        <v/>
      </c>
      <c r="O182" s="94" t="str">
        <f t="shared" si="76"/>
        <v/>
      </c>
      <c r="P182" s="95" t="str">
        <f t="shared" si="77"/>
        <v/>
      </c>
      <c r="Q182" s="315" t="str">
        <f t="shared" si="78"/>
        <v/>
      </c>
      <c r="R182" s="317"/>
      <c r="S182" s="330" t="str" cm="1">
        <f t="array" ref="S182">IF(G182=0,"",_xlfn.IFS(G182="No grazing value - 0",R182*0,G182="Low - 10%",R182*0.1,G182="Moderate - 20%",R182*0.2,G182="High - 30%",R182*0.3,G182="Introduced pastures/Intensive - 45%", R182*0.45, G182="STACK method",R182*1))</f>
        <v/>
      </c>
      <c r="T182" s="319" t="str">
        <f t="shared" si="79"/>
        <v/>
      </c>
      <c r="U182" s="97" t="str">
        <f t="shared" si="80"/>
        <v/>
      </c>
      <c r="V182" s="97" t="str">
        <f t="shared" si="81"/>
        <v/>
      </c>
      <c r="W182" s="389" t="str">
        <f t="shared" si="82"/>
        <v/>
      </c>
      <c r="X182" s="388" t="str">
        <f t="shared" ca="1" si="83"/>
        <v/>
      </c>
      <c r="Y182" s="283"/>
      <c r="Z182" s="284"/>
      <c r="AA182" s="92">
        <f>IF(ISBLANK(Y182), 'Enter Head to Work Out AE'!$D180, (Y182*Z182))</f>
        <v>0</v>
      </c>
      <c r="AB182" s="277" t="str">
        <f t="shared" si="84"/>
        <v/>
      </c>
      <c r="AC182" s="278"/>
      <c r="AD182" s="278"/>
      <c r="AE182" s="93" t="str">
        <f t="shared" si="85"/>
        <v/>
      </c>
      <c r="AF182" s="94" t="str">
        <f t="shared" si="86"/>
        <v/>
      </c>
      <c r="AG182" s="95" t="str">
        <f t="shared" si="87"/>
        <v/>
      </c>
      <c r="AH182" s="315" t="str">
        <f t="shared" si="88"/>
        <v/>
      </c>
      <c r="AI182" s="328" t="str">
        <f t="shared" si="89"/>
        <v/>
      </c>
      <c r="AJ182" s="319" t="str">
        <f t="shared" si="90"/>
        <v/>
      </c>
      <c r="AK182" s="97" t="str">
        <f t="shared" si="91"/>
        <v/>
      </c>
      <c r="AL182" s="97" t="str">
        <f t="shared" si="104"/>
        <v/>
      </c>
      <c r="AM182" s="394" t="str">
        <f t="shared" si="92"/>
        <v/>
      </c>
      <c r="AN182" s="388" t="str">
        <f t="shared" ca="1" si="93"/>
        <v/>
      </c>
      <c r="AO182" s="271"/>
      <c r="AP182" s="284"/>
      <c r="AQ182" s="92">
        <f>IF(ISBLANK(AO182), 'Enter Head to Work Out AE'!$D180, (AO182*AP182))</f>
        <v>0</v>
      </c>
      <c r="AR182" s="277" t="str">
        <f t="shared" si="94"/>
        <v/>
      </c>
      <c r="AS182" s="278"/>
      <c r="AT182" s="278"/>
      <c r="AU182" s="93" t="str">
        <f t="shared" si="95"/>
        <v/>
      </c>
      <c r="AV182" s="94" t="str">
        <f t="shared" si="96"/>
        <v/>
      </c>
      <c r="AW182" s="95" t="str">
        <f t="shared" si="97"/>
        <v/>
      </c>
      <c r="AX182" s="315" t="str">
        <f t="shared" si="98"/>
        <v/>
      </c>
      <c r="AY182" s="328" t="str">
        <f t="shared" si="105"/>
        <v/>
      </c>
      <c r="AZ182" s="319" t="str">
        <f t="shared" si="99"/>
        <v/>
      </c>
      <c r="BA182" s="97" t="str">
        <f t="shared" si="100"/>
        <v/>
      </c>
      <c r="BB182" s="97" t="str">
        <f t="shared" si="101"/>
        <v/>
      </c>
      <c r="BC182" s="394" t="str">
        <f t="shared" si="102"/>
        <v/>
      </c>
      <c r="BD182" s="388" t="str">
        <f t="shared" ca="1" si="103"/>
        <v/>
      </c>
      <c r="BE182" s="271"/>
      <c r="BF182" s="289"/>
      <c r="BG182" s="345"/>
      <c r="BH182" s="290"/>
    </row>
    <row r="183" spans="1:60" ht="22.5" customHeight="1">
      <c r="A183" s="120"/>
      <c r="B183" s="221" t="str">
        <f>IF(ISBLANK('Baseline Paddock Data'!B183),"",'Baseline Paddock Data'!B183)</f>
        <v/>
      </c>
      <c r="C183" s="83" t="str">
        <f>IF(ISBLANK('Baseline Paddock Data'!C183),"",'Baseline Paddock Data'!C183)</f>
        <v/>
      </c>
      <c r="D183" s="326">
        <f>IF(ISBLANK(C183),"",(IF(ISBLANK('Baseline Paddock Data'!D183),'Baseline Paddock Data'!F183,'Baseline Paddock Data'!D183/2.471)))</f>
        <v>0</v>
      </c>
      <c r="E183" s="326">
        <f>IF(ISBLANK(C183),"",(IF(ISBLANK('Baseline Paddock Data'!E183),'Baseline Paddock Data'!G183,'Baseline Paddock Data'!E183/2.471)))</f>
        <v>0</v>
      </c>
      <c r="F183" s="230" t="str">
        <f>IF(ISBLANK('Baseline Paddock Data'!H183),"",'Baseline Paddock Data'!H183)</f>
        <v/>
      </c>
      <c r="G183" s="270"/>
      <c r="H183" s="271"/>
      <c r="I183" s="272"/>
      <c r="J183" s="92">
        <f>IF(ISBLANK(H183), 'Enter Head to Work Out AE'!D181, (H183*I183))</f>
        <v>0</v>
      </c>
      <c r="K183" s="277" t="str">
        <f t="shared" si="74"/>
        <v/>
      </c>
      <c r="L183" s="278"/>
      <c r="M183" s="278"/>
      <c r="N183" s="93" t="str">
        <f t="shared" si="75"/>
        <v/>
      </c>
      <c r="O183" s="94" t="str">
        <f t="shared" si="76"/>
        <v/>
      </c>
      <c r="P183" s="95" t="str">
        <f t="shared" si="77"/>
        <v/>
      </c>
      <c r="Q183" s="315" t="str">
        <f t="shared" si="78"/>
        <v/>
      </c>
      <c r="R183" s="317"/>
      <c r="S183" s="330" t="str" cm="1">
        <f t="array" ref="S183">IF(G183=0,"",_xlfn.IFS(G183="No grazing value - 0",R183*0,G183="Low - 10%",R183*0.1,G183="Moderate - 20%",R183*0.2,G183="High - 30%",R183*0.3,G183="Introduced pastures/Intensive - 45%", R183*0.45, G183="STACK method",R183*1))</f>
        <v/>
      </c>
      <c r="T183" s="319" t="str">
        <f t="shared" si="79"/>
        <v/>
      </c>
      <c r="U183" s="97" t="str">
        <f t="shared" si="80"/>
        <v/>
      </c>
      <c r="V183" s="97" t="str">
        <f t="shared" si="81"/>
        <v/>
      </c>
      <c r="W183" s="389" t="str">
        <f t="shared" si="82"/>
        <v/>
      </c>
      <c r="X183" s="388" t="str">
        <f t="shared" ca="1" si="83"/>
        <v/>
      </c>
      <c r="Y183" s="283"/>
      <c r="Z183" s="284"/>
      <c r="AA183" s="92">
        <f>IF(ISBLANK(Y183), 'Enter Head to Work Out AE'!$D181, (Y183*Z183))</f>
        <v>0</v>
      </c>
      <c r="AB183" s="277" t="str">
        <f t="shared" si="84"/>
        <v/>
      </c>
      <c r="AC183" s="278"/>
      <c r="AD183" s="278"/>
      <c r="AE183" s="93" t="str">
        <f t="shared" si="85"/>
        <v/>
      </c>
      <c r="AF183" s="94" t="str">
        <f t="shared" si="86"/>
        <v/>
      </c>
      <c r="AG183" s="95" t="str">
        <f t="shared" si="87"/>
        <v/>
      </c>
      <c r="AH183" s="315" t="str">
        <f t="shared" si="88"/>
        <v/>
      </c>
      <c r="AI183" s="328" t="str">
        <f t="shared" si="89"/>
        <v/>
      </c>
      <c r="AJ183" s="319" t="str">
        <f t="shared" si="90"/>
        <v/>
      </c>
      <c r="AK183" s="97" t="str">
        <f t="shared" si="91"/>
        <v/>
      </c>
      <c r="AL183" s="97" t="str">
        <f t="shared" si="104"/>
        <v/>
      </c>
      <c r="AM183" s="394" t="str">
        <f t="shared" si="92"/>
        <v/>
      </c>
      <c r="AN183" s="388" t="str">
        <f t="shared" ca="1" si="93"/>
        <v/>
      </c>
      <c r="AO183" s="271"/>
      <c r="AP183" s="284"/>
      <c r="AQ183" s="92">
        <f>IF(ISBLANK(AO183), 'Enter Head to Work Out AE'!$D181, (AO183*AP183))</f>
        <v>0</v>
      </c>
      <c r="AR183" s="277" t="str">
        <f t="shared" si="94"/>
        <v/>
      </c>
      <c r="AS183" s="278"/>
      <c r="AT183" s="278"/>
      <c r="AU183" s="93" t="str">
        <f t="shared" si="95"/>
        <v/>
      </c>
      <c r="AV183" s="94" t="str">
        <f t="shared" si="96"/>
        <v/>
      </c>
      <c r="AW183" s="95" t="str">
        <f t="shared" si="97"/>
        <v/>
      </c>
      <c r="AX183" s="315" t="str">
        <f t="shared" si="98"/>
        <v/>
      </c>
      <c r="AY183" s="328" t="str">
        <f t="shared" si="105"/>
        <v/>
      </c>
      <c r="AZ183" s="319" t="str">
        <f t="shared" si="99"/>
        <v/>
      </c>
      <c r="BA183" s="97" t="str">
        <f t="shared" si="100"/>
        <v/>
      </c>
      <c r="BB183" s="97" t="str">
        <f t="shared" si="101"/>
        <v/>
      </c>
      <c r="BC183" s="394" t="str">
        <f t="shared" si="102"/>
        <v/>
      </c>
      <c r="BD183" s="388" t="str">
        <f t="shared" ca="1" si="103"/>
        <v/>
      </c>
      <c r="BE183" s="271"/>
      <c r="BF183" s="289"/>
      <c r="BG183" s="345"/>
      <c r="BH183" s="290"/>
    </row>
    <row r="184" spans="1:60" ht="22.5" customHeight="1">
      <c r="A184" s="120"/>
      <c r="B184" s="221" t="str">
        <f>IF(ISBLANK('Baseline Paddock Data'!B184),"",'Baseline Paddock Data'!B184)</f>
        <v/>
      </c>
      <c r="C184" s="83" t="str">
        <f>IF(ISBLANK('Baseline Paddock Data'!C184),"",'Baseline Paddock Data'!C184)</f>
        <v/>
      </c>
      <c r="D184" s="326">
        <f>IF(ISBLANK(C184),"",(IF(ISBLANK('Baseline Paddock Data'!D184),'Baseline Paddock Data'!F184,'Baseline Paddock Data'!D184/2.471)))</f>
        <v>0</v>
      </c>
      <c r="E184" s="326">
        <f>IF(ISBLANK(C184),"",(IF(ISBLANK('Baseline Paddock Data'!E184),'Baseline Paddock Data'!G184,'Baseline Paddock Data'!E184/2.471)))</f>
        <v>0</v>
      </c>
      <c r="F184" s="230" t="str">
        <f>IF(ISBLANK('Baseline Paddock Data'!H184),"",'Baseline Paddock Data'!H184)</f>
        <v/>
      </c>
      <c r="G184" s="270"/>
      <c r="H184" s="271"/>
      <c r="I184" s="272"/>
      <c r="J184" s="92">
        <f>IF(ISBLANK(H184), 'Enter Head to Work Out AE'!D182, (H184*I184))</f>
        <v>0</v>
      </c>
      <c r="K184" s="277" t="str">
        <f t="shared" si="74"/>
        <v/>
      </c>
      <c r="L184" s="278"/>
      <c r="M184" s="278"/>
      <c r="N184" s="93" t="str">
        <f t="shared" si="75"/>
        <v/>
      </c>
      <c r="O184" s="94" t="str">
        <f t="shared" si="76"/>
        <v/>
      </c>
      <c r="P184" s="95" t="str">
        <f t="shared" si="77"/>
        <v/>
      </c>
      <c r="Q184" s="315" t="str">
        <f t="shared" si="78"/>
        <v/>
      </c>
      <c r="R184" s="317"/>
      <c r="S184" s="330" t="str" cm="1">
        <f t="array" ref="S184">IF(G184=0,"",_xlfn.IFS(G184="No grazing value - 0",R184*0,G184="Low - 10%",R184*0.1,G184="Moderate - 20%",R184*0.2,G184="High - 30%",R184*0.3,G184="Introduced pastures/Intensive - 45%", R184*0.45, G184="STACK method",R184*1))</f>
        <v/>
      </c>
      <c r="T184" s="319" t="str">
        <f t="shared" si="79"/>
        <v/>
      </c>
      <c r="U184" s="97" t="str">
        <f t="shared" si="80"/>
        <v/>
      </c>
      <c r="V184" s="97" t="str">
        <f t="shared" si="81"/>
        <v/>
      </c>
      <c r="W184" s="389" t="str">
        <f t="shared" si="82"/>
        <v/>
      </c>
      <c r="X184" s="388" t="str">
        <f t="shared" ca="1" si="83"/>
        <v/>
      </c>
      <c r="Y184" s="283"/>
      <c r="Z184" s="284"/>
      <c r="AA184" s="92">
        <f>IF(ISBLANK(Y184), 'Enter Head to Work Out AE'!$D182, (Y184*Z184))</f>
        <v>0</v>
      </c>
      <c r="AB184" s="277" t="str">
        <f t="shared" si="84"/>
        <v/>
      </c>
      <c r="AC184" s="278"/>
      <c r="AD184" s="278"/>
      <c r="AE184" s="93" t="str">
        <f t="shared" si="85"/>
        <v/>
      </c>
      <c r="AF184" s="94" t="str">
        <f t="shared" si="86"/>
        <v/>
      </c>
      <c r="AG184" s="95" t="str">
        <f t="shared" si="87"/>
        <v/>
      </c>
      <c r="AH184" s="315" t="str">
        <f t="shared" si="88"/>
        <v/>
      </c>
      <c r="AI184" s="328" t="str">
        <f t="shared" si="89"/>
        <v/>
      </c>
      <c r="AJ184" s="319" t="str">
        <f t="shared" si="90"/>
        <v/>
      </c>
      <c r="AK184" s="97" t="str">
        <f t="shared" si="91"/>
        <v/>
      </c>
      <c r="AL184" s="97" t="str">
        <f t="shared" si="104"/>
        <v/>
      </c>
      <c r="AM184" s="394" t="str">
        <f t="shared" si="92"/>
        <v/>
      </c>
      <c r="AN184" s="388" t="str">
        <f t="shared" ca="1" si="93"/>
        <v/>
      </c>
      <c r="AO184" s="271"/>
      <c r="AP184" s="284"/>
      <c r="AQ184" s="92">
        <f>IF(ISBLANK(AO184), 'Enter Head to Work Out AE'!$D182, (AO184*AP184))</f>
        <v>0</v>
      </c>
      <c r="AR184" s="277" t="str">
        <f t="shared" si="94"/>
        <v/>
      </c>
      <c r="AS184" s="278"/>
      <c r="AT184" s="278"/>
      <c r="AU184" s="93" t="str">
        <f t="shared" si="95"/>
        <v/>
      </c>
      <c r="AV184" s="94" t="str">
        <f t="shared" si="96"/>
        <v/>
      </c>
      <c r="AW184" s="95" t="str">
        <f t="shared" si="97"/>
        <v/>
      </c>
      <c r="AX184" s="315" t="str">
        <f t="shared" si="98"/>
        <v/>
      </c>
      <c r="AY184" s="328" t="str">
        <f t="shared" si="105"/>
        <v/>
      </c>
      <c r="AZ184" s="319" t="str">
        <f t="shared" si="99"/>
        <v/>
      </c>
      <c r="BA184" s="97" t="str">
        <f t="shared" si="100"/>
        <v/>
      </c>
      <c r="BB184" s="97" t="str">
        <f t="shared" si="101"/>
        <v/>
      </c>
      <c r="BC184" s="394" t="str">
        <f t="shared" si="102"/>
        <v/>
      </c>
      <c r="BD184" s="388" t="str">
        <f t="shared" ca="1" si="103"/>
        <v/>
      </c>
      <c r="BE184" s="271"/>
      <c r="BF184" s="289"/>
      <c r="BG184" s="345"/>
      <c r="BH184" s="290"/>
    </row>
    <row r="185" spans="1:60" ht="22.5" customHeight="1">
      <c r="A185" s="120"/>
      <c r="B185" s="221" t="str">
        <f>IF(ISBLANK('Baseline Paddock Data'!B185),"",'Baseline Paddock Data'!B185)</f>
        <v/>
      </c>
      <c r="C185" s="83" t="str">
        <f>IF(ISBLANK('Baseline Paddock Data'!C185),"",'Baseline Paddock Data'!C185)</f>
        <v/>
      </c>
      <c r="D185" s="326">
        <f>IF(ISBLANK(C185),"",(IF(ISBLANK('Baseline Paddock Data'!D185),'Baseline Paddock Data'!F185,'Baseline Paddock Data'!D185/2.471)))</f>
        <v>0</v>
      </c>
      <c r="E185" s="326">
        <f>IF(ISBLANK(C185),"",(IF(ISBLANK('Baseline Paddock Data'!E185),'Baseline Paddock Data'!G185,'Baseline Paddock Data'!E185/2.471)))</f>
        <v>0</v>
      </c>
      <c r="F185" s="230" t="str">
        <f>IF(ISBLANK('Baseline Paddock Data'!H185),"",'Baseline Paddock Data'!H185)</f>
        <v/>
      </c>
      <c r="G185" s="270"/>
      <c r="H185" s="271"/>
      <c r="I185" s="272"/>
      <c r="J185" s="92">
        <f>IF(ISBLANK(H185), 'Enter Head to Work Out AE'!D183, (H185*I185))</f>
        <v>0</v>
      </c>
      <c r="K185" s="277" t="str">
        <f t="shared" si="74"/>
        <v/>
      </c>
      <c r="L185" s="278"/>
      <c r="M185" s="278"/>
      <c r="N185" s="93" t="str">
        <f t="shared" si="75"/>
        <v/>
      </c>
      <c r="O185" s="94" t="str">
        <f t="shared" si="76"/>
        <v/>
      </c>
      <c r="P185" s="95" t="str">
        <f t="shared" si="77"/>
        <v/>
      </c>
      <c r="Q185" s="315" t="str">
        <f t="shared" si="78"/>
        <v/>
      </c>
      <c r="R185" s="317"/>
      <c r="S185" s="330" t="str" cm="1">
        <f t="array" ref="S185">IF(G185=0,"",_xlfn.IFS(G185="No grazing value - 0",R185*0,G185="Low - 10%",R185*0.1,G185="Moderate - 20%",R185*0.2,G185="High - 30%",R185*0.3,G185="Introduced pastures/Intensive - 45%", R185*0.45, G185="STACK method",R185*1))</f>
        <v/>
      </c>
      <c r="T185" s="319" t="str">
        <f t="shared" si="79"/>
        <v/>
      </c>
      <c r="U185" s="97" t="str">
        <f t="shared" si="80"/>
        <v/>
      </c>
      <c r="V185" s="97" t="str">
        <f t="shared" si="81"/>
        <v/>
      </c>
      <c r="W185" s="389" t="str">
        <f t="shared" si="82"/>
        <v/>
      </c>
      <c r="X185" s="388" t="str">
        <f t="shared" ca="1" si="83"/>
        <v/>
      </c>
      <c r="Y185" s="283"/>
      <c r="Z185" s="284"/>
      <c r="AA185" s="92">
        <f>IF(ISBLANK(Y185), 'Enter Head to Work Out AE'!$D183, (Y185*Z185))</f>
        <v>0</v>
      </c>
      <c r="AB185" s="277" t="str">
        <f t="shared" si="84"/>
        <v/>
      </c>
      <c r="AC185" s="278"/>
      <c r="AD185" s="278"/>
      <c r="AE185" s="93" t="str">
        <f t="shared" si="85"/>
        <v/>
      </c>
      <c r="AF185" s="94" t="str">
        <f t="shared" si="86"/>
        <v/>
      </c>
      <c r="AG185" s="95" t="str">
        <f t="shared" si="87"/>
        <v/>
      </c>
      <c r="AH185" s="315" t="str">
        <f t="shared" si="88"/>
        <v/>
      </c>
      <c r="AI185" s="328" t="str">
        <f t="shared" si="89"/>
        <v/>
      </c>
      <c r="AJ185" s="319" t="str">
        <f t="shared" si="90"/>
        <v/>
      </c>
      <c r="AK185" s="97" t="str">
        <f t="shared" si="91"/>
        <v/>
      </c>
      <c r="AL185" s="97" t="str">
        <f t="shared" si="104"/>
        <v/>
      </c>
      <c r="AM185" s="394" t="str">
        <f t="shared" si="92"/>
        <v/>
      </c>
      <c r="AN185" s="388" t="str">
        <f t="shared" ca="1" si="93"/>
        <v/>
      </c>
      <c r="AO185" s="271"/>
      <c r="AP185" s="284"/>
      <c r="AQ185" s="92">
        <f>IF(ISBLANK(AO185), 'Enter Head to Work Out AE'!$D183, (AO185*AP185))</f>
        <v>0</v>
      </c>
      <c r="AR185" s="277" t="str">
        <f t="shared" si="94"/>
        <v/>
      </c>
      <c r="AS185" s="278"/>
      <c r="AT185" s="278"/>
      <c r="AU185" s="93" t="str">
        <f t="shared" si="95"/>
        <v/>
      </c>
      <c r="AV185" s="94" t="str">
        <f t="shared" si="96"/>
        <v/>
      </c>
      <c r="AW185" s="95" t="str">
        <f t="shared" si="97"/>
        <v/>
      </c>
      <c r="AX185" s="315" t="str">
        <f t="shared" si="98"/>
        <v/>
      </c>
      <c r="AY185" s="328" t="str">
        <f t="shared" si="105"/>
        <v/>
      </c>
      <c r="AZ185" s="319" t="str">
        <f t="shared" si="99"/>
        <v/>
      </c>
      <c r="BA185" s="97" t="str">
        <f t="shared" si="100"/>
        <v/>
      </c>
      <c r="BB185" s="97" t="str">
        <f t="shared" si="101"/>
        <v/>
      </c>
      <c r="BC185" s="394" t="str">
        <f t="shared" si="102"/>
        <v/>
      </c>
      <c r="BD185" s="388" t="str">
        <f t="shared" ca="1" si="103"/>
        <v/>
      </c>
      <c r="BE185" s="271"/>
      <c r="BF185" s="289"/>
      <c r="BG185" s="345"/>
      <c r="BH185" s="290"/>
    </row>
    <row r="186" spans="1:60" ht="22.5" customHeight="1">
      <c r="A186" s="120"/>
      <c r="B186" s="221" t="str">
        <f>IF(ISBLANK('Baseline Paddock Data'!B186),"",'Baseline Paddock Data'!B186)</f>
        <v/>
      </c>
      <c r="C186" s="83" t="str">
        <f>IF(ISBLANK('Baseline Paddock Data'!C186),"",'Baseline Paddock Data'!C186)</f>
        <v/>
      </c>
      <c r="D186" s="326">
        <f>IF(ISBLANK(C186),"",(IF(ISBLANK('Baseline Paddock Data'!D186),'Baseline Paddock Data'!F186,'Baseline Paddock Data'!D186/2.471)))</f>
        <v>0</v>
      </c>
      <c r="E186" s="326">
        <f>IF(ISBLANK(C186),"",(IF(ISBLANK('Baseline Paddock Data'!E186),'Baseline Paddock Data'!G186,'Baseline Paddock Data'!E186/2.471)))</f>
        <v>0</v>
      </c>
      <c r="F186" s="230" t="str">
        <f>IF(ISBLANK('Baseline Paddock Data'!H186),"",'Baseline Paddock Data'!H186)</f>
        <v/>
      </c>
      <c r="G186" s="270"/>
      <c r="H186" s="271"/>
      <c r="I186" s="272"/>
      <c r="J186" s="92">
        <f>IF(ISBLANK(H186), 'Enter Head to Work Out AE'!D184, (H186*I186))</f>
        <v>0</v>
      </c>
      <c r="K186" s="277" t="str">
        <f t="shared" si="74"/>
        <v/>
      </c>
      <c r="L186" s="278"/>
      <c r="M186" s="278"/>
      <c r="N186" s="93" t="str">
        <f t="shared" si="75"/>
        <v/>
      </c>
      <c r="O186" s="94" t="str">
        <f t="shared" si="76"/>
        <v/>
      </c>
      <c r="P186" s="95" t="str">
        <f t="shared" si="77"/>
        <v/>
      </c>
      <c r="Q186" s="315" t="str">
        <f t="shared" si="78"/>
        <v/>
      </c>
      <c r="R186" s="317"/>
      <c r="S186" s="330" t="str" cm="1">
        <f t="array" ref="S186">IF(G186=0,"",_xlfn.IFS(G186="No grazing value - 0",R186*0,G186="Low - 10%",R186*0.1,G186="Moderate - 20%",R186*0.2,G186="High - 30%",R186*0.3,G186="Introduced pastures/Intensive - 45%", R186*0.45, G186="STACK method",R186*1))</f>
        <v/>
      </c>
      <c r="T186" s="319" t="str">
        <f t="shared" si="79"/>
        <v/>
      </c>
      <c r="U186" s="97" t="str">
        <f t="shared" si="80"/>
        <v/>
      </c>
      <c r="V186" s="97" t="str">
        <f t="shared" si="81"/>
        <v/>
      </c>
      <c r="W186" s="389" t="str">
        <f t="shared" si="82"/>
        <v/>
      </c>
      <c r="X186" s="388" t="str">
        <f t="shared" ca="1" si="83"/>
        <v/>
      </c>
      <c r="Y186" s="283"/>
      <c r="Z186" s="284"/>
      <c r="AA186" s="92">
        <f>IF(ISBLANK(Y186), 'Enter Head to Work Out AE'!$D184, (Y186*Z186))</f>
        <v>0</v>
      </c>
      <c r="AB186" s="277" t="str">
        <f t="shared" si="84"/>
        <v/>
      </c>
      <c r="AC186" s="278"/>
      <c r="AD186" s="278"/>
      <c r="AE186" s="93" t="str">
        <f t="shared" si="85"/>
        <v/>
      </c>
      <c r="AF186" s="94" t="str">
        <f t="shared" si="86"/>
        <v/>
      </c>
      <c r="AG186" s="95" t="str">
        <f t="shared" si="87"/>
        <v/>
      </c>
      <c r="AH186" s="315" t="str">
        <f t="shared" si="88"/>
        <v/>
      </c>
      <c r="AI186" s="328" t="str">
        <f t="shared" si="89"/>
        <v/>
      </c>
      <c r="AJ186" s="319" t="str">
        <f t="shared" si="90"/>
        <v/>
      </c>
      <c r="AK186" s="97" t="str">
        <f t="shared" si="91"/>
        <v/>
      </c>
      <c r="AL186" s="97" t="str">
        <f t="shared" si="104"/>
        <v/>
      </c>
      <c r="AM186" s="394" t="str">
        <f t="shared" si="92"/>
        <v/>
      </c>
      <c r="AN186" s="388" t="str">
        <f t="shared" ca="1" si="93"/>
        <v/>
      </c>
      <c r="AO186" s="271"/>
      <c r="AP186" s="284"/>
      <c r="AQ186" s="92">
        <f>IF(ISBLANK(AO186), 'Enter Head to Work Out AE'!$D184, (AO186*AP186))</f>
        <v>0</v>
      </c>
      <c r="AR186" s="277" t="str">
        <f t="shared" si="94"/>
        <v/>
      </c>
      <c r="AS186" s="278"/>
      <c r="AT186" s="278"/>
      <c r="AU186" s="93" t="str">
        <f t="shared" si="95"/>
        <v/>
      </c>
      <c r="AV186" s="94" t="str">
        <f t="shared" si="96"/>
        <v/>
      </c>
      <c r="AW186" s="95" t="str">
        <f t="shared" si="97"/>
        <v/>
      </c>
      <c r="AX186" s="315" t="str">
        <f t="shared" si="98"/>
        <v/>
      </c>
      <c r="AY186" s="328" t="str">
        <f t="shared" si="105"/>
        <v/>
      </c>
      <c r="AZ186" s="319" t="str">
        <f t="shared" si="99"/>
        <v/>
      </c>
      <c r="BA186" s="97" t="str">
        <f t="shared" si="100"/>
        <v/>
      </c>
      <c r="BB186" s="97" t="str">
        <f t="shared" si="101"/>
        <v/>
      </c>
      <c r="BC186" s="394" t="str">
        <f t="shared" si="102"/>
        <v/>
      </c>
      <c r="BD186" s="388" t="str">
        <f t="shared" ca="1" si="103"/>
        <v/>
      </c>
      <c r="BE186" s="271"/>
      <c r="BF186" s="289"/>
      <c r="BG186" s="345"/>
      <c r="BH186" s="290"/>
    </row>
    <row r="187" spans="1:60" ht="22.5" customHeight="1">
      <c r="A187" s="120"/>
      <c r="B187" s="221" t="str">
        <f>IF(ISBLANK('Baseline Paddock Data'!B187),"",'Baseline Paddock Data'!B187)</f>
        <v/>
      </c>
      <c r="C187" s="83" t="str">
        <f>IF(ISBLANK('Baseline Paddock Data'!C187),"",'Baseline Paddock Data'!C187)</f>
        <v/>
      </c>
      <c r="D187" s="326">
        <f>IF(ISBLANK(C187),"",(IF(ISBLANK('Baseline Paddock Data'!D187),'Baseline Paddock Data'!F187,'Baseline Paddock Data'!D187/2.471)))</f>
        <v>0</v>
      </c>
      <c r="E187" s="326">
        <f>IF(ISBLANK(C187),"",(IF(ISBLANK('Baseline Paddock Data'!E187),'Baseline Paddock Data'!G187,'Baseline Paddock Data'!E187/2.471)))</f>
        <v>0</v>
      </c>
      <c r="F187" s="230" t="str">
        <f>IF(ISBLANK('Baseline Paddock Data'!H187),"",'Baseline Paddock Data'!H187)</f>
        <v/>
      </c>
      <c r="G187" s="270"/>
      <c r="H187" s="271"/>
      <c r="I187" s="272"/>
      <c r="J187" s="92">
        <f>IF(ISBLANK(H187), 'Enter Head to Work Out AE'!D185, (H187*I187))</f>
        <v>0</v>
      </c>
      <c r="K187" s="277" t="str">
        <f t="shared" si="74"/>
        <v/>
      </c>
      <c r="L187" s="278"/>
      <c r="M187" s="278"/>
      <c r="N187" s="93" t="str">
        <f t="shared" si="75"/>
        <v/>
      </c>
      <c r="O187" s="94" t="str">
        <f t="shared" si="76"/>
        <v/>
      </c>
      <c r="P187" s="95" t="str">
        <f t="shared" si="77"/>
        <v/>
      </c>
      <c r="Q187" s="315" t="str">
        <f t="shared" si="78"/>
        <v/>
      </c>
      <c r="R187" s="317"/>
      <c r="S187" s="330" t="str" cm="1">
        <f t="array" ref="S187">IF(G187=0,"",_xlfn.IFS(G187="No grazing value - 0",R187*0,G187="Low - 10%",R187*0.1,G187="Moderate - 20%",R187*0.2,G187="High - 30%",R187*0.3,G187="Introduced pastures/Intensive - 45%", R187*0.45, G187="STACK method",R187*1))</f>
        <v/>
      </c>
      <c r="T187" s="319" t="str">
        <f t="shared" si="79"/>
        <v/>
      </c>
      <c r="U187" s="97" t="str">
        <f t="shared" si="80"/>
        <v/>
      </c>
      <c r="V187" s="97" t="str">
        <f t="shared" si="81"/>
        <v/>
      </c>
      <c r="W187" s="389" t="str">
        <f t="shared" si="82"/>
        <v/>
      </c>
      <c r="X187" s="388" t="str">
        <f t="shared" ca="1" si="83"/>
        <v/>
      </c>
      <c r="Y187" s="283"/>
      <c r="Z187" s="284"/>
      <c r="AA187" s="92">
        <f>IF(ISBLANK(Y187), 'Enter Head to Work Out AE'!$D185, (Y187*Z187))</f>
        <v>0</v>
      </c>
      <c r="AB187" s="277" t="str">
        <f t="shared" si="84"/>
        <v/>
      </c>
      <c r="AC187" s="278"/>
      <c r="AD187" s="278"/>
      <c r="AE187" s="93" t="str">
        <f t="shared" si="85"/>
        <v/>
      </c>
      <c r="AF187" s="94" t="str">
        <f t="shared" si="86"/>
        <v/>
      </c>
      <c r="AG187" s="95" t="str">
        <f t="shared" si="87"/>
        <v/>
      </c>
      <c r="AH187" s="315" t="str">
        <f t="shared" si="88"/>
        <v/>
      </c>
      <c r="AI187" s="328" t="str">
        <f t="shared" si="89"/>
        <v/>
      </c>
      <c r="AJ187" s="319" t="str">
        <f t="shared" si="90"/>
        <v/>
      </c>
      <c r="AK187" s="97" t="str">
        <f t="shared" si="91"/>
        <v/>
      </c>
      <c r="AL187" s="97" t="str">
        <f t="shared" si="104"/>
        <v/>
      </c>
      <c r="AM187" s="394" t="str">
        <f t="shared" si="92"/>
        <v/>
      </c>
      <c r="AN187" s="388" t="str">
        <f t="shared" ca="1" si="93"/>
        <v/>
      </c>
      <c r="AO187" s="271"/>
      <c r="AP187" s="284"/>
      <c r="AQ187" s="92">
        <f>IF(ISBLANK(AO187), 'Enter Head to Work Out AE'!$D185, (AO187*AP187))</f>
        <v>0</v>
      </c>
      <c r="AR187" s="277" t="str">
        <f t="shared" si="94"/>
        <v/>
      </c>
      <c r="AS187" s="278"/>
      <c r="AT187" s="278"/>
      <c r="AU187" s="93" t="str">
        <f t="shared" si="95"/>
        <v/>
      </c>
      <c r="AV187" s="94" t="str">
        <f t="shared" si="96"/>
        <v/>
      </c>
      <c r="AW187" s="95" t="str">
        <f t="shared" si="97"/>
        <v/>
      </c>
      <c r="AX187" s="315" t="str">
        <f t="shared" si="98"/>
        <v/>
      </c>
      <c r="AY187" s="328" t="str">
        <f t="shared" si="105"/>
        <v/>
      </c>
      <c r="AZ187" s="319" t="str">
        <f t="shared" si="99"/>
        <v/>
      </c>
      <c r="BA187" s="97" t="str">
        <f t="shared" si="100"/>
        <v/>
      </c>
      <c r="BB187" s="97" t="str">
        <f t="shared" si="101"/>
        <v/>
      </c>
      <c r="BC187" s="394" t="str">
        <f t="shared" si="102"/>
        <v/>
      </c>
      <c r="BD187" s="388" t="str">
        <f t="shared" ca="1" si="103"/>
        <v/>
      </c>
      <c r="BE187" s="271"/>
      <c r="BF187" s="289"/>
      <c r="BG187" s="345"/>
      <c r="BH187" s="290"/>
    </row>
    <row r="188" spans="1:60" ht="22.5" customHeight="1">
      <c r="A188" s="120"/>
      <c r="B188" s="221" t="str">
        <f>IF(ISBLANK('Baseline Paddock Data'!B188),"",'Baseline Paddock Data'!B188)</f>
        <v/>
      </c>
      <c r="C188" s="83" t="str">
        <f>IF(ISBLANK('Baseline Paddock Data'!C188),"",'Baseline Paddock Data'!C188)</f>
        <v/>
      </c>
      <c r="D188" s="326">
        <f>IF(ISBLANK(C188),"",(IF(ISBLANK('Baseline Paddock Data'!D188),'Baseline Paddock Data'!F188,'Baseline Paddock Data'!D188/2.471)))</f>
        <v>0</v>
      </c>
      <c r="E188" s="326">
        <f>IF(ISBLANK(C188),"",(IF(ISBLANK('Baseline Paddock Data'!E188),'Baseline Paddock Data'!G188,'Baseline Paddock Data'!E188/2.471)))</f>
        <v>0</v>
      </c>
      <c r="F188" s="230" t="str">
        <f>IF(ISBLANK('Baseline Paddock Data'!H188),"",'Baseline Paddock Data'!H188)</f>
        <v/>
      </c>
      <c r="G188" s="270"/>
      <c r="H188" s="271"/>
      <c r="I188" s="272"/>
      <c r="J188" s="92">
        <f>IF(ISBLANK(H188), 'Enter Head to Work Out AE'!D186, (H188*I188))</f>
        <v>0</v>
      </c>
      <c r="K188" s="277" t="str">
        <f t="shared" si="74"/>
        <v/>
      </c>
      <c r="L188" s="278"/>
      <c r="M188" s="278"/>
      <c r="N188" s="93" t="str">
        <f t="shared" si="75"/>
        <v/>
      </c>
      <c r="O188" s="94" t="str">
        <f t="shared" si="76"/>
        <v/>
      </c>
      <c r="P188" s="95" t="str">
        <f t="shared" si="77"/>
        <v/>
      </c>
      <c r="Q188" s="315" t="str">
        <f t="shared" si="78"/>
        <v/>
      </c>
      <c r="R188" s="317"/>
      <c r="S188" s="330" t="str" cm="1">
        <f t="array" ref="S188">IF(G188=0,"",_xlfn.IFS(G188="No grazing value - 0",R188*0,G188="Low - 10%",R188*0.1,G188="Moderate - 20%",R188*0.2,G188="High - 30%",R188*0.3,G188="Introduced pastures/Intensive - 45%", R188*0.45, G188="STACK method",R188*1))</f>
        <v/>
      </c>
      <c r="T188" s="319" t="str">
        <f t="shared" si="79"/>
        <v/>
      </c>
      <c r="U188" s="97" t="str">
        <f t="shared" si="80"/>
        <v/>
      </c>
      <c r="V188" s="97" t="str">
        <f t="shared" si="81"/>
        <v/>
      </c>
      <c r="W188" s="389" t="str">
        <f t="shared" si="82"/>
        <v/>
      </c>
      <c r="X188" s="388" t="str">
        <f t="shared" ca="1" si="83"/>
        <v/>
      </c>
      <c r="Y188" s="283"/>
      <c r="Z188" s="284"/>
      <c r="AA188" s="92">
        <f>IF(ISBLANK(Y188), 'Enter Head to Work Out AE'!$D186, (Y188*Z188))</f>
        <v>0</v>
      </c>
      <c r="AB188" s="277" t="str">
        <f t="shared" si="84"/>
        <v/>
      </c>
      <c r="AC188" s="278"/>
      <c r="AD188" s="278"/>
      <c r="AE188" s="93" t="str">
        <f t="shared" si="85"/>
        <v/>
      </c>
      <c r="AF188" s="94" t="str">
        <f t="shared" si="86"/>
        <v/>
      </c>
      <c r="AG188" s="95" t="str">
        <f t="shared" si="87"/>
        <v/>
      </c>
      <c r="AH188" s="315" t="str">
        <f t="shared" si="88"/>
        <v/>
      </c>
      <c r="AI188" s="328" t="str">
        <f t="shared" si="89"/>
        <v/>
      </c>
      <c r="AJ188" s="319" t="str">
        <f t="shared" si="90"/>
        <v/>
      </c>
      <c r="AK188" s="97" t="str">
        <f t="shared" si="91"/>
        <v/>
      </c>
      <c r="AL188" s="97" t="str">
        <f t="shared" si="104"/>
        <v/>
      </c>
      <c r="AM188" s="394" t="str">
        <f t="shared" si="92"/>
        <v/>
      </c>
      <c r="AN188" s="388" t="str">
        <f t="shared" ca="1" si="93"/>
        <v/>
      </c>
      <c r="AO188" s="271"/>
      <c r="AP188" s="284"/>
      <c r="AQ188" s="92">
        <f>IF(ISBLANK(AO188), 'Enter Head to Work Out AE'!$D186, (AO188*AP188))</f>
        <v>0</v>
      </c>
      <c r="AR188" s="277" t="str">
        <f t="shared" si="94"/>
        <v/>
      </c>
      <c r="AS188" s="278"/>
      <c r="AT188" s="278"/>
      <c r="AU188" s="93" t="str">
        <f t="shared" si="95"/>
        <v/>
      </c>
      <c r="AV188" s="94" t="str">
        <f t="shared" si="96"/>
        <v/>
      </c>
      <c r="AW188" s="95" t="str">
        <f t="shared" si="97"/>
        <v/>
      </c>
      <c r="AX188" s="315" t="str">
        <f t="shared" si="98"/>
        <v/>
      </c>
      <c r="AY188" s="328" t="str">
        <f t="shared" si="105"/>
        <v/>
      </c>
      <c r="AZ188" s="319" t="str">
        <f t="shared" si="99"/>
        <v/>
      </c>
      <c r="BA188" s="97" t="str">
        <f t="shared" si="100"/>
        <v/>
      </c>
      <c r="BB188" s="97" t="str">
        <f t="shared" si="101"/>
        <v/>
      </c>
      <c r="BC188" s="394" t="str">
        <f t="shared" si="102"/>
        <v/>
      </c>
      <c r="BD188" s="388" t="str">
        <f t="shared" ca="1" si="103"/>
        <v/>
      </c>
      <c r="BE188" s="271"/>
      <c r="BF188" s="289"/>
      <c r="BG188" s="345"/>
      <c r="BH188" s="290"/>
    </row>
    <row r="189" spans="1:60" ht="22.5" customHeight="1">
      <c r="A189" s="120"/>
      <c r="B189" s="221" t="str">
        <f>IF(ISBLANK('Baseline Paddock Data'!B189),"",'Baseline Paddock Data'!B189)</f>
        <v/>
      </c>
      <c r="C189" s="83" t="str">
        <f>IF(ISBLANK('Baseline Paddock Data'!C189),"",'Baseline Paddock Data'!C189)</f>
        <v/>
      </c>
      <c r="D189" s="326">
        <f>IF(ISBLANK(C189),"",(IF(ISBLANK('Baseline Paddock Data'!D189),'Baseline Paddock Data'!F189,'Baseline Paddock Data'!D189/2.471)))</f>
        <v>0</v>
      </c>
      <c r="E189" s="326">
        <f>IF(ISBLANK(C189),"",(IF(ISBLANK('Baseline Paddock Data'!E189),'Baseline Paddock Data'!G189,'Baseline Paddock Data'!E189/2.471)))</f>
        <v>0</v>
      </c>
      <c r="F189" s="230" t="str">
        <f>IF(ISBLANK('Baseline Paddock Data'!H189),"",'Baseline Paddock Data'!H189)</f>
        <v/>
      </c>
      <c r="G189" s="270"/>
      <c r="H189" s="271"/>
      <c r="I189" s="272"/>
      <c r="J189" s="92">
        <f>IF(ISBLANK(H189), 'Enter Head to Work Out AE'!D187, (H189*I189))</f>
        <v>0</v>
      </c>
      <c r="K189" s="277" t="str">
        <f t="shared" si="74"/>
        <v/>
      </c>
      <c r="L189" s="278"/>
      <c r="M189" s="278"/>
      <c r="N189" s="93" t="str">
        <f t="shared" si="75"/>
        <v/>
      </c>
      <c r="O189" s="94" t="str">
        <f t="shared" si="76"/>
        <v/>
      </c>
      <c r="P189" s="95" t="str">
        <f t="shared" si="77"/>
        <v/>
      </c>
      <c r="Q189" s="315" t="str">
        <f t="shared" si="78"/>
        <v/>
      </c>
      <c r="R189" s="317"/>
      <c r="S189" s="330" t="str" cm="1">
        <f t="array" ref="S189">IF(G189=0,"",_xlfn.IFS(G189="No grazing value - 0",R189*0,G189="Low - 10%",R189*0.1,G189="Moderate - 20%",R189*0.2,G189="High - 30%",R189*0.3,G189="Introduced pastures/Intensive - 45%", R189*0.45, G189="STACK method",R189*1))</f>
        <v/>
      </c>
      <c r="T189" s="319" t="str">
        <f t="shared" si="79"/>
        <v/>
      </c>
      <c r="U189" s="97" t="str">
        <f t="shared" si="80"/>
        <v/>
      </c>
      <c r="V189" s="97" t="str">
        <f t="shared" si="81"/>
        <v/>
      </c>
      <c r="W189" s="389" t="str">
        <f t="shared" si="82"/>
        <v/>
      </c>
      <c r="X189" s="388" t="str">
        <f t="shared" ca="1" si="83"/>
        <v/>
      </c>
      <c r="Y189" s="283"/>
      <c r="Z189" s="284"/>
      <c r="AA189" s="92">
        <f>IF(ISBLANK(Y189), 'Enter Head to Work Out AE'!$D187, (Y189*Z189))</f>
        <v>0</v>
      </c>
      <c r="AB189" s="277" t="str">
        <f t="shared" si="84"/>
        <v/>
      </c>
      <c r="AC189" s="278"/>
      <c r="AD189" s="278"/>
      <c r="AE189" s="93" t="str">
        <f t="shared" si="85"/>
        <v/>
      </c>
      <c r="AF189" s="94" t="str">
        <f t="shared" si="86"/>
        <v/>
      </c>
      <c r="AG189" s="95" t="str">
        <f t="shared" si="87"/>
        <v/>
      </c>
      <c r="AH189" s="315" t="str">
        <f t="shared" si="88"/>
        <v/>
      </c>
      <c r="AI189" s="328" t="str">
        <f t="shared" si="89"/>
        <v/>
      </c>
      <c r="AJ189" s="319" t="str">
        <f t="shared" si="90"/>
        <v/>
      </c>
      <c r="AK189" s="97" t="str">
        <f t="shared" si="91"/>
        <v/>
      </c>
      <c r="AL189" s="97" t="str">
        <f t="shared" si="104"/>
        <v/>
      </c>
      <c r="AM189" s="394" t="str">
        <f t="shared" si="92"/>
        <v/>
      </c>
      <c r="AN189" s="388" t="str">
        <f t="shared" ca="1" si="93"/>
        <v/>
      </c>
      <c r="AO189" s="271"/>
      <c r="AP189" s="284"/>
      <c r="AQ189" s="92">
        <f>IF(ISBLANK(AO189), 'Enter Head to Work Out AE'!$D187, (AO189*AP189))</f>
        <v>0</v>
      </c>
      <c r="AR189" s="277" t="str">
        <f t="shared" si="94"/>
        <v/>
      </c>
      <c r="AS189" s="278"/>
      <c r="AT189" s="278"/>
      <c r="AU189" s="93" t="str">
        <f t="shared" si="95"/>
        <v/>
      </c>
      <c r="AV189" s="94" t="str">
        <f t="shared" si="96"/>
        <v/>
      </c>
      <c r="AW189" s="95" t="str">
        <f t="shared" si="97"/>
        <v/>
      </c>
      <c r="AX189" s="315" t="str">
        <f t="shared" si="98"/>
        <v/>
      </c>
      <c r="AY189" s="328" t="str">
        <f t="shared" si="105"/>
        <v/>
      </c>
      <c r="AZ189" s="319" t="str">
        <f t="shared" si="99"/>
        <v/>
      </c>
      <c r="BA189" s="97" t="str">
        <f t="shared" si="100"/>
        <v/>
      </c>
      <c r="BB189" s="97" t="str">
        <f t="shared" si="101"/>
        <v/>
      </c>
      <c r="BC189" s="394" t="str">
        <f t="shared" si="102"/>
        <v/>
      </c>
      <c r="BD189" s="388" t="str">
        <f t="shared" ca="1" si="103"/>
        <v/>
      </c>
      <c r="BE189" s="271"/>
      <c r="BF189" s="289"/>
      <c r="BG189" s="345"/>
      <c r="BH189" s="290"/>
    </row>
    <row r="190" spans="1:60" ht="22.5" customHeight="1">
      <c r="A190" s="120"/>
      <c r="B190" s="221" t="str">
        <f>IF(ISBLANK('Baseline Paddock Data'!B190),"",'Baseline Paddock Data'!B190)</f>
        <v/>
      </c>
      <c r="C190" s="83" t="str">
        <f>IF(ISBLANK('Baseline Paddock Data'!C190),"",'Baseline Paddock Data'!C190)</f>
        <v/>
      </c>
      <c r="D190" s="326">
        <f>IF(ISBLANK(C190),"",(IF(ISBLANK('Baseline Paddock Data'!D190),'Baseline Paddock Data'!F190,'Baseline Paddock Data'!D190/2.471)))</f>
        <v>0</v>
      </c>
      <c r="E190" s="326">
        <f>IF(ISBLANK(C190),"",(IF(ISBLANK('Baseline Paddock Data'!E190),'Baseline Paddock Data'!G190,'Baseline Paddock Data'!E190/2.471)))</f>
        <v>0</v>
      </c>
      <c r="F190" s="230" t="str">
        <f>IF(ISBLANK('Baseline Paddock Data'!H190),"",'Baseline Paddock Data'!H190)</f>
        <v/>
      </c>
      <c r="G190" s="270"/>
      <c r="H190" s="271"/>
      <c r="I190" s="272"/>
      <c r="J190" s="92">
        <f>IF(ISBLANK(H190), 'Enter Head to Work Out AE'!D188, (H190*I190))</f>
        <v>0</v>
      </c>
      <c r="K190" s="277" t="str">
        <f t="shared" si="74"/>
        <v/>
      </c>
      <c r="L190" s="278"/>
      <c r="M190" s="278"/>
      <c r="N190" s="93" t="str">
        <f t="shared" si="75"/>
        <v/>
      </c>
      <c r="O190" s="94" t="str">
        <f t="shared" si="76"/>
        <v/>
      </c>
      <c r="P190" s="95" t="str">
        <f t="shared" si="77"/>
        <v/>
      </c>
      <c r="Q190" s="315" t="str">
        <f t="shared" si="78"/>
        <v/>
      </c>
      <c r="R190" s="317"/>
      <c r="S190" s="330" t="str" cm="1">
        <f t="array" ref="S190">IF(G190=0,"",_xlfn.IFS(G190="No grazing value - 0",R190*0,G190="Low - 10%",R190*0.1,G190="Moderate - 20%",R190*0.2,G190="High - 30%",R190*0.3,G190="Introduced pastures/Intensive - 45%", R190*0.45, G190="STACK method",R190*1))</f>
        <v/>
      </c>
      <c r="T190" s="319" t="str">
        <f t="shared" si="79"/>
        <v/>
      </c>
      <c r="U190" s="97" t="str">
        <f t="shared" si="80"/>
        <v/>
      </c>
      <c r="V190" s="97" t="str">
        <f t="shared" si="81"/>
        <v/>
      </c>
      <c r="W190" s="389" t="str">
        <f t="shared" si="82"/>
        <v/>
      </c>
      <c r="X190" s="388" t="str">
        <f t="shared" ca="1" si="83"/>
        <v/>
      </c>
      <c r="Y190" s="283"/>
      <c r="Z190" s="284"/>
      <c r="AA190" s="92">
        <f>IF(ISBLANK(Y190), 'Enter Head to Work Out AE'!$D188, (Y190*Z190))</f>
        <v>0</v>
      </c>
      <c r="AB190" s="277" t="str">
        <f t="shared" si="84"/>
        <v/>
      </c>
      <c r="AC190" s="278"/>
      <c r="AD190" s="278"/>
      <c r="AE190" s="93" t="str">
        <f t="shared" si="85"/>
        <v/>
      </c>
      <c r="AF190" s="94" t="str">
        <f t="shared" si="86"/>
        <v/>
      </c>
      <c r="AG190" s="95" t="str">
        <f t="shared" si="87"/>
        <v/>
      </c>
      <c r="AH190" s="315" t="str">
        <f t="shared" si="88"/>
        <v/>
      </c>
      <c r="AI190" s="328" t="str">
        <f t="shared" si="89"/>
        <v/>
      </c>
      <c r="AJ190" s="319" t="str">
        <f t="shared" si="90"/>
        <v/>
      </c>
      <c r="AK190" s="97" t="str">
        <f t="shared" si="91"/>
        <v/>
      </c>
      <c r="AL190" s="97" t="str">
        <f t="shared" si="104"/>
        <v/>
      </c>
      <c r="AM190" s="394" t="str">
        <f t="shared" si="92"/>
        <v/>
      </c>
      <c r="AN190" s="388" t="str">
        <f t="shared" ca="1" si="93"/>
        <v/>
      </c>
      <c r="AO190" s="271"/>
      <c r="AP190" s="284"/>
      <c r="AQ190" s="92">
        <f>IF(ISBLANK(AO190), 'Enter Head to Work Out AE'!$D188, (AO190*AP190))</f>
        <v>0</v>
      </c>
      <c r="AR190" s="277" t="str">
        <f t="shared" si="94"/>
        <v/>
      </c>
      <c r="AS190" s="278"/>
      <c r="AT190" s="278"/>
      <c r="AU190" s="93" t="str">
        <f t="shared" si="95"/>
        <v/>
      </c>
      <c r="AV190" s="94" t="str">
        <f t="shared" si="96"/>
        <v/>
      </c>
      <c r="AW190" s="95" t="str">
        <f t="shared" si="97"/>
        <v/>
      </c>
      <c r="AX190" s="315" t="str">
        <f t="shared" si="98"/>
        <v/>
      </c>
      <c r="AY190" s="328" t="str">
        <f t="shared" si="105"/>
        <v/>
      </c>
      <c r="AZ190" s="319" t="str">
        <f t="shared" si="99"/>
        <v/>
      </c>
      <c r="BA190" s="97" t="str">
        <f t="shared" si="100"/>
        <v/>
      </c>
      <c r="BB190" s="97" t="str">
        <f t="shared" si="101"/>
        <v/>
      </c>
      <c r="BC190" s="394" t="str">
        <f t="shared" si="102"/>
        <v/>
      </c>
      <c r="BD190" s="388" t="str">
        <f t="shared" ca="1" si="103"/>
        <v/>
      </c>
      <c r="BE190" s="271"/>
      <c r="BF190" s="289"/>
      <c r="BG190" s="345"/>
      <c r="BH190" s="290"/>
    </row>
    <row r="191" spans="1:60" ht="22.5" customHeight="1">
      <c r="A191" s="120"/>
      <c r="B191" s="221" t="str">
        <f>IF(ISBLANK('Baseline Paddock Data'!B191),"",'Baseline Paddock Data'!B191)</f>
        <v/>
      </c>
      <c r="C191" s="83" t="str">
        <f>IF(ISBLANK('Baseline Paddock Data'!C191),"",'Baseline Paddock Data'!C191)</f>
        <v/>
      </c>
      <c r="D191" s="326">
        <f>IF(ISBLANK(C191),"",(IF(ISBLANK('Baseline Paddock Data'!D191),'Baseline Paddock Data'!F191,'Baseline Paddock Data'!D191/2.471)))</f>
        <v>0</v>
      </c>
      <c r="E191" s="326">
        <f>IF(ISBLANK(C191),"",(IF(ISBLANK('Baseline Paddock Data'!E191),'Baseline Paddock Data'!G191,'Baseline Paddock Data'!E191/2.471)))</f>
        <v>0</v>
      </c>
      <c r="F191" s="230" t="str">
        <f>IF(ISBLANK('Baseline Paddock Data'!H191),"",'Baseline Paddock Data'!H191)</f>
        <v/>
      </c>
      <c r="G191" s="270"/>
      <c r="H191" s="271"/>
      <c r="I191" s="272"/>
      <c r="J191" s="92">
        <f>IF(ISBLANK(H191), 'Enter Head to Work Out AE'!D189, (H191*I191))</f>
        <v>0</v>
      </c>
      <c r="K191" s="277" t="str">
        <f t="shared" si="74"/>
        <v/>
      </c>
      <c r="L191" s="278"/>
      <c r="M191" s="278"/>
      <c r="N191" s="93" t="str">
        <f t="shared" si="75"/>
        <v/>
      </c>
      <c r="O191" s="94" t="str">
        <f t="shared" si="76"/>
        <v/>
      </c>
      <c r="P191" s="95" t="str">
        <f t="shared" si="77"/>
        <v/>
      </c>
      <c r="Q191" s="315" t="str">
        <f t="shared" si="78"/>
        <v/>
      </c>
      <c r="R191" s="317"/>
      <c r="S191" s="330" t="str" cm="1">
        <f t="array" ref="S191">IF(G191=0,"",_xlfn.IFS(G191="No grazing value - 0",R191*0,G191="Low - 10%",R191*0.1,G191="Moderate - 20%",R191*0.2,G191="High - 30%",R191*0.3,G191="Introduced pastures/Intensive - 45%", R191*0.45, G191="STACK method",R191*1))</f>
        <v/>
      </c>
      <c r="T191" s="319" t="str">
        <f t="shared" si="79"/>
        <v/>
      </c>
      <c r="U191" s="97" t="str">
        <f t="shared" si="80"/>
        <v/>
      </c>
      <c r="V191" s="97" t="str">
        <f t="shared" si="81"/>
        <v/>
      </c>
      <c r="W191" s="389" t="str">
        <f t="shared" si="82"/>
        <v/>
      </c>
      <c r="X191" s="388" t="str">
        <f t="shared" ca="1" si="83"/>
        <v/>
      </c>
      <c r="Y191" s="283"/>
      <c r="Z191" s="284"/>
      <c r="AA191" s="92">
        <f>IF(ISBLANK(Y191), 'Enter Head to Work Out AE'!$D189, (Y191*Z191))</f>
        <v>0</v>
      </c>
      <c r="AB191" s="277" t="str">
        <f t="shared" si="84"/>
        <v/>
      </c>
      <c r="AC191" s="278"/>
      <c r="AD191" s="278"/>
      <c r="AE191" s="93" t="str">
        <f t="shared" si="85"/>
        <v/>
      </c>
      <c r="AF191" s="94" t="str">
        <f t="shared" si="86"/>
        <v/>
      </c>
      <c r="AG191" s="95" t="str">
        <f t="shared" si="87"/>
        <v/>
      </c>
      <c r="AH191" s="315" t="str">
        <f t="shared" si="88"/>
        <v/>
      </c>
      <c r="AI191" s="328" t="str">
        <f t="shared" si="89"/>
        <v/>
      </c>
      <c r="AJ191" s="319" t="str">
        <f t="shared" si="90"/>
        <v/>
      </c>
      <c r="AK191" s="97" t="str">
        <f t="shared" si="91"/>
        <v/>
      </c>
      <c r="AL191" s="97" t="str">
        <f t="shared" si="104"/>
        <v/>
      </c>
      <c r="AM191" s="394" t="str">
        <f t="shared" si="92"/>
        <v/>
      </c>
      <c r="AN191" s="388" t="str">
        <f t="shared" ca="1" si="93"/>
        <v/>
      </c>
      <c r="AO191" s="271"/>
      <c r="AP191" s="284"/>
      <c r="AQ191" s="92">
        <f>IF(ISBLANK(AO191), 'Enter Head to Work Out AE'!$D189, (AO191*AP191))</f>
        <v>0</v>
      </c>
      <c r="AR191" s="277" t="str">
        <f t="shared" si="94"/>
        <v/>
      </c>
      <c r="AS191" s="278"/>
      <c r="AT191" s="278"/>
      <c r="AU191" s="93" t="str">
        <f t="shared" si="95"/>
        <v/>
      </c>
      <c r="AV191" s="94" t="str">
        <f t="shared" si="96"/>
        <v/>
      </c>
      <c r="AW191" s="95" t="str">
        <f t="shared" si="97"/>
        <v/>
      </c>
      <c r="AX191" s="315" t="str">
        <f t="shared" si="98"/>
        <v/>
      </c>
      <c r="AY191" s="328" t="str">
        <f t="shared" si="105"/>
        <v/>
      </c>
      <c r="AZ191" s="319" t="str">
        <f t="shared" si="99"/>
        <v/>
      </c>
      <c r="BA191" s="97" t="str">
        <f t="shared" si="100"/>
        <v/>
      </c>
      <c r="BB191" s="97" t="str">
        <f t="shared" si="101"/>
        <v/>
      </c>
      <c r="BC191" s="394" t="str">
        <f t="shared" si="102"/>
        <v/>
      </c>
      <c r="BD191" s="388" t="str">
        <f t="shared" ca="1" si="103"/>
        <v/>
      </c>
      <c r="BE191" s="271"/>
      <c r="BF191" s="289"/>
      <c r="BG191" s="345"/>
      <c r="BH191" s="290"/>
    </row>
    <row r="192" spans="1:60" ht="22.5" customHeight="1">
      <c r="A192" s="120"/>
      <c r="B192" s="221" t="str">
        <f>IF(ISBLANK('Baseline Paddock Data'!B192),"",'Baseline Paddock Data'!B192)</f>
        <v/>
      </c>
      <c r="C192" s="83" t="str">
        <f>IF(ISBLANK('Baseline Paddock Data'!C192),"",'Baseline Paddock Data'!C192)</f>
        <v/>
      </c>
      <c r="D192" s="326">
        <f>IF(ISBLANK(C192),"",(IF(ISBLANK('Baseline Paddock Data'!D192),'Baseline Paddock Data'!F192,'Baseline Paddock Data'!D192/2.471)))</f>
        <v>0</v>
      </c>
      <c r="E192" s="326">
        <f>IF(ISBLANK(C192),"",(IF(ISBLANK('Baseline Paddock Data'!E192),'Baseline Paddock Data'!G192,'Baseline Paddock Data'!E192/2.471)))</f>
        <v>0</v>
      </c>
      <c r="F192" s="230" t="str">
        <f>IF(ISBLANK('Baseline Paddock Data'!H192),"",'Baseline Paddock Data'!H192)</f>
        <v/>
      </c>
      <c r="G192" s="270"/>
      <c r="H192" s="271"/>
      <c r="I192" s="272"/>
      <c r="J192" s="92">
        <f>IF(ISBLANK(H192), 'Enter Head to Work Out AE'!D190, (H192*I192))</f>
        <v>0</v>
      </c>
      <c r="K192" s="277" t="str">
        <f t="shared" si="74"/>
        <v/>
      </c>
      <c r="L192" s="278"/>
      <c r="M192" s="278"/>
      <c r="N192" s="93" t="str">
        <f t="shared" si="75"/>
        <v/>
      </c>
      <c r="O192" s="94" t="str">
        <f t="shared" si="76"/>
        <v/>
      </c>
      <c r="P192" s="95" t="str">
        <f t="shared" si="77"/>
        <v/>
      </c>
      <c r="Q192" s="315" t="str">
        <f t="shared" si="78"/>
        <v/>
      </c>
      <c r="R192" s="317"/>
      <c r="S192" s="330" t="str" cm="1">
        <f t="array" ref="S192">IF(G192=0,"",_xlfn.IFS(G192="No grazing value - 0",R192*0,G192="Low - 10%",R192*0.1,G192="Moderate - 20%",R192*0.2,G192="High - 30%",R192*0.3,G192="Introduced pastures/Intensive - 45%", R192*0.45, G192="STACK method",R192*1))</f>
        <v/>
      </c>
      <c r="T192" s="319" t="str">
        <f t="shared" si="79"/>
        <v/>
      </c>
      <c r="U192" s="97" t="str">
        <f t="shared" si="80"/>
        <v/>
      </c>
      <c r="V192" s="97" t="str">
        <f t="shared" si="81"/>
        <v/>
      </c>
      <c r="W192" s="389" t="str">
        <f t="shared" si="82"/>
        <v/>
      </c>
      <c r="X192" s="388" t="str">
        <f t="shared" ca="1" si="83"/>
        <v/>
      </c>
      <c r="Y192" s="283"/>
      <c r="Z192" s="284"/>
      <c r="AA192" s="92">
        <f>IF(ISBLANK(Y192), 'Enter Head to Work Out AE'!$D190, (Y192*Z192))</f>
        <v>0</v>
      </c>
      <c r="AB192" s="277" t="str">
        <f t="shared" si="84"/>
        <v/>
      </c>
      <c r="AC192" s="278"/>
      <c r="AD192" s="278"/>
      <c r="AE192" s="93" t="str">
        <f t="shared" si="85"/>
        <v/>
      </c>
      <c r="AF192" s="94" t="str">
        <f t="shared" si="86"/>
        <v/>
      </c>
      <c r="AG192" s="95" t="str">
        <f t="shared" si="87"/>
        <v/>
      </c>
      <c r="AH192" s="315" t="str">
        <f t="shared" si="88"/>
        <v/>
      </c>
      <c r="AI192" s="328" t="str">
        <f t="shared" si="89"/>
        <v/>
      </c>
      <c r="AJ192" s="319" t="str">
        <f t="shared" si="90"/>
        <v/>
      </c>
      <c r="AK192" s="97" t="str">
        <f t="shared" si="91"/>
        <v/>
      </c>
      <c r="AL192" s="97" t="str">
        <f t="shared" si="104"/>
        <v/>
      </c>
      <c r="AM192" s="394" t="str">
        <f t="shared" si="92"/>
        <v/>
      </c>
      <c r="AN192" s="388" t="str">
        <f t="shared" ca="1" si="93"/>
        <v/>
      </c>
      <c r="AO192" s="271"/>
      <c r="AP192" s="284"/>
      <c r="AQ192" s="92">
        <f>IF(ISBLANK(AO192), 'Enter Head to Work Out AE'!$D190, (AO192*AP192))</f>
        <v>0</v>
      </c>
      <c r="AR192" s="277" t="str">
        <f t="shared" si="94"/>
        <v/>
      </c>
      <c r="AS192" s="278"/>
      <c r="AT192" s="278"/>
      <c r="AU192" s="93" t="str">
        <f t="shared" si="95"/>
        <v/>
      </c>
      <c r="AV192" s="94" t="str">
        <f t="shared" si="96"/>
        <v/>
      </c>
      <c r="AW192" s="95" t="str">
        <f t="shared" si="97"/>
        <v/>
      </c>
      <c r="AX192" s="315" t="str">
        <f t="shared" si="98"/>
        <v/>
      </c>
      <c r="AY192" s="328" t="str">
        <f t="shared" si="105"/>
        <v/>
      </c>
      <c r="AZ192" s="319" t="str">
        <f t="shared" si="99"/>
        <v/>
      </c>
      <c r="BA192" s="97" t="str">
        <f t="shared" si="100"/>
        <v/>
      </c>
      <c r="BB192" s="97" t="str">
        <f t="shared" si="101"/>
        <v/>
      </c>
      <c r="BC192" s="394" t="str">
        <f t="shared" si="102"/>
        <v/>
      </c>
      <c r="BD192" s="388" t="str">
        <f t="shared" ca="1" si="103"/>
        <v/>
      </c>
      <c r="BE192" s="271"/>
      <c r="BF192" s="289"/>
      <c r="BG192" s="345"/>
      <c r="BH192" s="290"/>
    </row>
    <row r="193" spans="1:88" ht="22.5" customHeight="1">
      <c r="A193" s="120"/>
      <c r="B193" s="221" t="str">
        <f>IF(ISBLANK('Baseline Paddock Data'!B193),"",'Baseline Paddock Data'!B193)</f>
        <v/>
      </c>
      <c r="C193" s="83" t="str">
        <f>IF(ISBLANK('Baseline Paddock Data'!C193),"",'Baseline Paddock Data'!C193)</f>
        <v/>
      </c>
      <c r="D193" s="326">
        <f>IF(ISBLANK(C193),"",(IF(ISBLANK('Baseline Paddock Data'!D193),'Baseline Paddock Data'!F193,'Baseline Paddock Data'!D193/2.471)))</f>
        <v>0</v>
      </c>
      <c r="E193" s="326">
        <f>IF(ISBLANK(C193),"",(IF(ISBLANK('Baseline Paddock Data'!E193),'Baseline Paddock Data'!G193,'Baseline Paddock Data'!E193/2.471)))</f>
        <v>0</v>
      </c>
      <c r="F193" s="230" t="str">
        <f>IF(ISBLANK('Baseline Paddock Data'!H193),"",'Baseline Paddock Data'!H193)</f>
        <v/>
      </c>
      <c r="G193" s="270"/>
      <c r="H193" s="271"/>
      <c r="I193" s="272"/>
      <c r="J193" s="92">
        <f>IF(ISBLANK(H193), 'Enter Head to Work Out AE'!D191, (H193*I193))</f>
        <v>0</v>
      </c>
      <c r="K193" s="277" t="str">
        <f t="shared" si="74"/>
        <v/>
      </c>
      <c r="L193" s="278"/>
      <c r="M193" s="278"/>
      <c r="N193" s="93" t="str">
        <f t="shared" si="75"/>
        <v/>
      </c>
      <c r="O193" s="94" t="str">
        <f t="shared" si="76"/>
        <v/>
      </c>
      <c r="P193" s="95" t="str">
        <f t="shared" si="77"/>
        <v/>
      </c>
      <c r="Q193" s="315" t="str">
        <f t="shared" si="78"/>
        <v/>
      </c>
      <c r="R193" s="317"/>
      <c r="S193" s="330" t="str" cm="1">
        <f t="array" ref="S193">IF(G193=0,"",_xlfn.IFS(G193="No grazing value - 0",R193*0,G193="Low - 10%",R193*0.1,G193="Moderate - 20%",R193*0.2,G193="High - 30%",R193*0.3,G193="Introduced pastures/Intensive - 45%", R193*0.45, G193="STACK method",R193*1))</f>
        <v/>
      </c>
      <c r="T193" s="319" t="str">
        <f t="shared" si="79"/>
        <v/>
      </c>
      <c r="U193" s="97" t="str">
        <f t="shared" si="80"/>
        <v/>
      </c>
      <c r="V193" s="97" t="str">
        <f t="shared" si="81"/>
        <v/>
      </c>
      <c r="W193" s="389" t="str">
        <f t="shared" si="82"/>
        <v/>
      </c>
      <c r="X193" s="388" t="str">
        <f t="shared" ca="1" si="83"/>
        <v/>
      </c>
      <c r="Y193" s="283"/>
      <c r="Z193" s="284"/>
      <c r="AA193" s="92">
        <f>IF(ISBLANK(Y193), 'Enter Head to Work Out AE'!$D191, (Y193*Z193))</f>
        <v>0</v>
      </c>
      <c r="AB193" s="277" t="str">
        <f t="shared" si="84"/>
        <v/>
      </c>
      <c r="AC193" s="278"/>
      <c r="AD193" s="278"/>
      <c r="AE193" s="93" t="str">
        <f t="shared" si="85"/>
        <v/>
      </c>
      <c r="AF193" s="94" t="str">
        <f t="shared" si="86"/>
        <v/>
      </c>
      <c r="AG193" s="95" t="str">
        <f t="shared" si="87"/>
        <v/>
      </c>
      <c r="AH193" s="315" t="str">
        <f t="shared" si="88"/>
        <v/>
      </c>
      <c r="AI193" s="328" t="str">
        <f t="shared" si="89"/>
        <v/>
      </c>
      <c r="AJ193" s="319" t="str">
        <f t="shared" si="90"/>
        <v/>
      </c>
      <c r="AK193" s="97" t="str">
        <f t="shared" si="91"/>
        <v/>
      </c>
      <c r="AL193" s="97" t="str">
        <f t="shared" si="104"/>
        <v/>
      </c>
      <c r="AM193" s="394" t="str">
        <f t="shared" si="92"/>
        <v/>
      </c>
      <c r="AN193" s="388" t="str">
        <f t="shared" ca="1" si="93"/>
        <v/>
      </c>
      <c r="AO193" s="271"/>
      <c r="AP193" s="284"/>
      <c r="AQ193" s="92">
        <f>IF(ISBLANK(AO193), 'Enter Head to Work Out AE'!$D191, (AO193*AP193))</f>
        <v>0</v>
      </c>
      <c r="AR193" s="277" t="str">
        <f t="shared" si="94"/>
        <v/>
      </c>
      <c r="AS193" s="278"/>
      <c r="AT193" s="278"/>
      <c r="AU193" s="93" t="str">
        <f t="shared" si="95"/>
        <v/>
      </c>
      <c r="AV193" s="94" t="str">
        <f t="shared" si="96"/>
        <v/>
      </c>
      <c r="AW193" s="95" t="str">
        <f t="shared" si="97"/>
        <v/>
      </c>
      <c r="AX193" s="315" t="str">
        <f t="shared" si="98"/>
        <v/>
      </c>
      <c r="AY193" s="328" t="str">
        <f t="shared" si="105"/>
        <v/>
      </c>
      <c r="AZ193" s="319" t="str">
        <f t="shared" si="99"/>
        <v/>
      </c>
      <c r="BA193" s="97" t="str">
        <f t="shared" si="100"/>
        <v/>
      </c>
      <c r="BB193" s="97" t="str">
        <f t="shared" si="101"/>
        <v/>
      </c>
      <c r="BC193" s="394" t="str">
        <f t="shared" si="102"/>
        <v/>
      </c>
      <c r="BD193" s="388" t="str">
        <f t="shared" ca="1" si="103"/>
        <v/>
      </c>
      <c r="BE193" s="271"/>
      <c r="BF193" s="289"/>
      <c r="BG193" s="345"/>
      <c r="BH193" s="290"/>
    </row>
    <row r="194" spans="1:88" ht="22.5" customHeight="1">
      <c r="A194" s="120"/>
      <c r="B194" s="221" t="str">
        <f>IF(ISBLANK('Baseline Paddock Data'!B194),"",'Baseline Paddock Data'!B194)</f>
        <v/>
      </c>
      <c r="C194" s="83" t="str">
        <f>IF(ISBLANK('Baseline Paddock Data'!C194),"",'Baseline Paddock Data'!C194)</f>
        <v/>
      </c>
      <c r="D194" s="326">
        <f>IF(ISBLANK(C194),"",(IF(ISBLANK('Baseline Paddock Data'!D194),'Baseline Paddock Data'!F194,'Baseline Paddock Data'!D194/2.471)))</f>
        <v>0</v>
      </c>
      <c r="E194" s="326">
        <f>IF(ISBLANK(C194),"",(IF(ISBLANK('Baseline Paddock Data'!E194),'Baseline Paddock Data'!G194,'Baseline Paddock Data'!E194/2.471)))</f>
        <v>0</v>
      </c>
      <c r="F194" s="230" t="str">
        <f>IF(ISBLANK('Baseline Paddock Data'!H194),"",'Baseline Paddock Data'!H194)</f>
        <v/>
      </c>
      <c r="G194" s="270"/>
      <c r="H194" s="271"/>
      <c r="I194" s="272"/>
      <c r="J194" s="92">
        <f>IF(ISBLANK(H194), 'Enter Head to Work Out AE'!D192, (H194*I194))</f>
        <v>0</v>
      </c>
      <c r="K194" s="277" t="str">
        <f t="shared" si="74"/>
        <v/>
      </c>
      <c r="L194" s="278"/>
      <c r="M194" s="278"/>
      <c r="N194" s="93" t="str">
        <f t="shared" si="75"/>
        <v/>
      </c>
      <c r="O194" s="94" t="str">
        <f t="shared" si="76"/>
        <v/>
      </c>
      <c r="P194" s="95" t="str">
        <f t="shared" si="77"/>
        <v/>
      </c>
      <c r="Q194" s="315" t="str">
        <f t="shared" si="78"/>
        <v/>
      </c>
      <c r="R194" s="317"/>
      <c r="S194" s="330" t="str" cm="1">
        <f t="array" ref="S194">IF(G194=0,"",_xlfn.IFS(G194="No grazing value - 0",R194*0,G194="Low - 10%",R194*0.1,G194="Moderate - 20%",R194*0.2,G194="High - 30%",R194*0.3,G194="Introduced pastures/Intensive - 45%", R194*0.45, G194="STACK method",R194*1))</f>
        <v/>
      </c>
      <c r="T194" s="319" t="str">
        <f t="shared" si="79"/>
        <v/>
      </c>
      <c r="U194" s="97" t="str">
        <f t="shared" si="80"/>
        <v/>
      </c>
      <c r="V194" s="97" t="str">
        <f t="shared" si="81"/>
        <v/>
      </c>
      <c r="W194" s="389" t="str">
        <f t="shared" si="82"/>
        <v/>
      </c>
      <c r="X194" s="388" t="str">
        <f t="shared" ca="1" si="83"/>
        <v/>
      </c>
      <c r="Y194" s="283"/>
      <c r="Z194" s="284"/>
      <c r="AA194" s="92">
        <f>IF(ISBLANK(Y194), 'Enter Head to Work Out AE'!$D192, (Y194*Z194))</f>
        <v>0</v>
      </c>
      <c r="AB194" s="277" t="str">
        <f t="shared" si="84"/>
        <v/>
      </c>
      <c r="AC194" s="278"/>
      <c r="AD194" s="278"/>
      <c r="AE194" s="93" t="str">
        <f t="shared" si="85"/>
        <v/>
      </c>
      <c r="AF194" s="94" t="str">
        <f t="shared" si="86"/>
        <v/>
      </c>
      <c r="AG194" s="95" t="str">
        <f t="shared" si="87"/>
        <v/>
      </c>
      <c r="AH194" s="315" t="str">
        <f t="shared" si="88"/>
        <v/>
      </c>
      <c r="AI194" s="328" t="str">
        <f t="shared" si="89"/>
        <v/>
      </c>
      <c r="AJ194" s="319" t="str">
        <f t="shared" si="90"/>
        <v/>
      </c>
      <c r="AK194" s="97" t="str">
        <f t="shared" si="91"/>
        <v/>
      </c>
      <c r="AL194" s="97" t="str">
        <f t="shared" si="104"/>
        <v/>
      </c>
      <c r="AM194" s="394" t="str">
        <f t="shared" si="92"/>
        <v/>
      </c>
      <c r="AN194" s="388" t="str">
        <f t="shared" ca="1" si="93"/>
        <v/>
      </c>
      <c r="AO194" s="271"/>
      <c r="AP194" s="284"/>
      <c r="AQ194" s="92">
        <f>IF(ISBLANK(AO194), 'Enter Head to Work Out AE'!$D192, (AO194*AP194))</f>
        <v>0</v>
      </c>
      <c r="AR194" s="277" t="str">
        <f t="shared" si="94"/>
        <v/>
      </c>
      <c r="AS194" s="278"/>
      <c r="AT194" s="278"/>
      <c r="AU194" s="93" t="str">
        <f t="shared" si="95"/>
        <v/>
      </c>
      <c r="AV194" s="94" t="str">
        <f t="shared" si="96"/>
        <v/>
      </c>
      <c r="AW194" s="95" t="str">
        <f t="shared" si="97"/>
        <v/>
      </c>
      <c r="AX194" s="315" t="str">
        <f t="shared" si="98"/>
        <v/>
      </c>
      <c r="AY194" s="328" t="str">
        <f t="shared" si="105"/>
        <v/>
      </c>
      <c r="AZ194" s="319" t="str">
        <f t="shared" si="99"/>
        <v/>
      </c>
      <c r="BA194" s="97" t="str">
        <f t="shared" si="100"/>
        <v/>
      </c>
      <c r="BB194" s="97" t="str">
        <f t="shared" si="101"/>
        <v/>
      </c>
      <c r="BC194" s="394" t="str">
        <f t="shared" si="102"/>
        <v/>
      </c>
      <c r="BD194" s="388" t="str">
        <f t="shared" ca="1" si="103"/>
        <v/>
      </c>
      <c r="BE194" s="271"/>
      <c r="BF194" s="289"/>
      <c r="BG194" s="345"/>
      <c r="BH194" s="290"/>
    </row>
    <row r="195" spans="1:88" ht="22.5" customHeight="1">
      <c r="A195" s="120"/>
      <c r="B195" s="221" t="str">
        <f>IF(ISBLANK('Baseline Paddock Data'!B195),"",'Baseline Paddock Data'!B195)</f>
        <v/>
      </c>
      <c r="C195" s="83" t="str">
        <f>IF(ISBLANK('Baseline Paddock Data'!C195),"",'Baseline Paddock Data'!C195)</f>
        <v/>
      </c>
      <c r="D195" s="326">
        <f>IF(ISBLANK(C195),"",(IF(ISBLANK('Baseline Paddock Data'!D195),'Baseline Paddock Data'!F195,'Baseline Paddock Data'!D195/2.471)))</f>
        <v>0</v>
      </c>
      <c r="E195" s="326">
        <f>IF(ISBLANK(C195),"",(IF(ISBLANK('Baseline Paddock Data'!E195),'Baseline Paddock Data'!G195,'Baseline Paddock Data'!E195/2.471)))</f>
        <v>0</v>
      </c>
      <c r="F195" s="230" t="str">
        <f>IF(ISBLANK('Baseline Paddock Data'!H195),"",'Baseline Paddock Data'!H195)</f>
        <v/>
      </c>
      <c r="G195" s="270"/>
      <c r="H195" s="271"/>
      <c r="I195" s="272"/>
      <c r="J195" s="92">
        <f>IF(ISBLANK(H195), 'Enter Head to Work Out AE'!D193, (H195*I195))</f>
        <v>0</v>
      </c>
      <c r="K195" s="277" t="str">
        <f t="shared" si="74"/>
        <v/>
      </c>
      <c r="L195" s="278"/>
      <c r="M195" s="278"/>
      <c r="N195" s="93" t="str">
        <f t="shared" si="75"/>
        <v/>
      </c>
      <c r="O195" s="94" t="str">
        <f t="shared" si="76"/>
        <v/>
      </c>
      <c r="P195" s="95" t="str">
        <f t="shared" si="77"/>
        <v/>
      </c>
      <c r="Q195" s="315" t="str">
        <f t="shared" si="78"/>
        <v/>
      </c>
      <c r="R195" s="317"/>
      <c r="S195" s="330" t="str" cm="1">
        <f t="array" ref="S195">IF(G195=0,"",_xlfn.IFS(G195="No grazing value - 0",R195*0,G195="Low - 10%",R195*0.1,G195="Moderate - 20%",R195*0.2,G195="High - 30%",R195*0.3,G195="Introduced pastures/Intensive - 45%", R195*0.45, G195="STACK method",R195*1))</f>
        <v/>
      </c>
      <c r="T195" s="319" t="str">
        <f t="shared" si="79"/>
        <v/>
      </c>
      <c r="U195" s="97" t="str">
        <f t="shared" si="80"/>
        <v/>
      </c>
      <c r="V195" s="97" t="str">
        <f t="shared" si="81"/>
        <v/>
      </c>
      <c r="W195" s="389" t="str">
        <f t="shared" si="82"/>
        <v/>
      </c>
      <c r="X195" s="388" t="str">
        <f t="shared" ca="1" si="83"/>
        <v/>
      </c>
      <c r="Y195" s="283"/>
      <c r="Z195" s="284"/>
      <c r="AA195" s="92">
        <f>IF(ISBLANK(Y195), 'Enter Head to Work Out AE'!$D193, (Y195*Z195))</f>
        <v>0</v>
      </c>
      <c r="AB195" s="277" t="str">
        <f t="shared" si="84"/>
        <v/>
      </c>
      <c r="AC195" s="278"/>
      <c r="AD195" s="278"/>
      <c r="AE195" s="93" t="str">
        <f t="shared" si="85"/>
        <v/>
      </c>
      <c r="AF195" s="94" t="str">
        <f t="shared" si="86"/>
        <v/>
      </c>
      <c r="AG195" s="95" t="str">
        <f t="shared" si="87"/>
        <v/>
      </c>
      <c r="AH195" s="315" t="str">
        <f t="shared" si="88"/>
        <v/>
      </c>
      <c r="AI195" s="328" t="str">
        <f t="shared" si="89"/>
        <v/>
      </c>
      <c r="AJ195" s="319" t="str">
        <f t="shared" si="90"/>
        <v/>
      </c>
      <c r="AK195" s="97" t="str">
        <f t="shared" si="91"/>
        <v/>
      </c>
      <c r="AL195" s="97" t="str">
        <f t="shared" si="104"/>
        <v/>
      </c>
      <c r="AM195" s="394" t="str">
        <f t="shared" si="92"/>
        <v/>
      </c>
      <c r="AN195" s="388" t="str">
        <f t="shared" ca="1" si="93"/>
        <v/>
      </c>
      <c r="AO195" s="271"/>
      <c r="AP195" s="284"/>
      <c r="AQ195" s="92">
        <f>IF(ISBLANK(AO195), 'Enter Head to Work Out AE'!$D193, (AO195*AP195))</f>
        <v>0</v>
      </c>
      <c r="AR195" s="277" t="str">
        <f t="shared" si="94"/>
        <v/>
      </c>
      <c r="AS195" s="278"/>
      <c r="AT195" s="278"/>
      <c r="AU195" s="93" t="str">
        <f t="shared" si="95"/>
        <v/>
      </c>
      <c r="AV195" s="94" t="str">
        <f t="shared" si="96"/>
        <v/>
      </c>
      <c r="AW195" s="95" t="str">
        <f t="shared" si="97"/>
        <v/>
      </c>
      <c r="AX195" s="315" t="str">
        <f t="shared" si="98"/>
        <v/>
      </c>
      <c r="AY195" s="328" t="str">
        <f t="shared" si="105"/>
        <v/>
      </c>
      <c r="AZ195" s="319" t="str">
        <f t="shared" si="99"/>
        <v/>
      </c>
      <c r="BA195" s="97" t="str">
        <f t="shared" si="100"/>
        <v/>
      </c>
      <c r="BB195" s="97" t="str">
        <f t="shared" si="101"/>
        <v/>
      </c>
      <c r="BC195" s="394" t="str">
        <f t="shared" si="102"/>
        <v/>
      </c>
      <c r="BD195" s="388" t="str">
        <f t="shared" ca="1" si="103"/>
        <v/>
      </c>
      <c r="BE195" s="271"/>
      <c r="BF195" s="289"/>
      <c r="BG195" s="345"/>
      <c r="BH195" s="290"/>
    </row>
    <row r="196" spans="1:88" ht="22.5" customHeight="1">
      <c r="A196" s="120"/>
      <c r="B196" s="221" t="str">
        <f>IF(ISBLANK('Baseline Paddock Data'!B196),"",'Baseline Paddock Data'!B196)</f>
        <v/>
      </c>
      <c r="C196" s="83" t="str">
        <f>IF(ISBLANK('Baseline Paddock Data'!C196),"",'Baseline Paddock Data'!C196)</f>
        <v/>
      </c>
      <c r="D196" s="326">
        <f>IF(ISBLANK(C196),"",(IF(ISBLANK('Baseline Paddock Data'!D196),'Baseline Paddock Data'!F196,'Baseline Paddock Data'!D196/2.471)))</f>
        <v>0</v>
      </c>
      <c r="E196" s="326">
        <f>IF(ISBLANK(C196),"",(IF(ISBLANK('Baseline Paddock Data'!E196),'Baseline Paddock Data'!G196,'Baseline Paddock Data'!E196/2.471)))</f>
        <v>0</v>
      </c>
      <c r="F196" s="230" t="str">
        <f>IF(ISBLANK('Baseline Paddock Data'!H196),"",'Baseline Paddock Data'!H196)</f>
        <v/>
      </c>
      <c r="G196" s="270"/>
      <c r="H196" s="271"/>
      <c r="I196" s="272"/>
      <c r="J196" s="92">
        <f>IF(ISBLANK(H196), 'Enter Head to Work Out AE'!D194, (H196*I196))</f>
        <v>0</v>
      </c>
      <c r="K196" s="277" t="str">
        <f t="shared" si="74"/>
        <v/>
      </c>
      <c r="L196" s="278"/>
      <c r="M196" s="278"/>
      <c r="N196" s="93" t="str">
        <f t="shared" si="75"/>
        <v/>
      </c>
      <c r="O196" s="94" t="str">
        <f t="shared" si="76"/>
        <v/>
      </c>
      <c r="P196" s="95" t="str">
        <f t="shared" si="77"/>
        <v/>
      </c>
      <c r="Q196" s="315" t="str">
        <f t="shared" si="78"/>
        <v/>
      </c>
      <c r="R196" s="317"/>
      <c r="S196" s="330" t="str" cm="1">
        <f t="array" ref="S196">IF(G196=0,"",_xlfn.IFS(G196="No grazing value - 0",R196*0,G196="Low - 10%",R196*0.1,G196="Moderate - 20%",R196*0.2,G196="High - 30%",R196*0.3,G196="Introduced pastures/Intensive - 45%", R196*0.45, G196="STACK method",R196*1))</f>
        <v/>
      </c>
      <c r="T196" s="319" t="str">
        <f t="shared" si="79"/>
        <v/>
      </c>
      <c r="U196" s="97" t="str">
        <f t="shared" si="80"/>
        <v/>
      </c>
      <c r="V196" s="97" t="str">
        <f t="shared" si="81"/>
        <v/>
      </c>
      <c r="W196" s="389" t="str">
        <f t="shared" si="82"/>
        <v/>
      </c>
      <c r="X196" s="388" t="str">
        <f t="shared" ca="1" si="83"/>
        <v/>
      </c>
      <c r="Y196" s="283"/>
      <c r="Z196" s="284"/>
      <c r="AA196" s="92">
        <f>IF(ISBLANK(Y196), 'Enter Head to Work Out AE'!$D194, (Y196*Z196))</f>
        <v>0</v>
      </c>
      <c r="AB196" s="277" t="str">
        <f t="shared" si="84"/>
        <v/>
      </c>
      <c r="AC196" s="278"/>
      <c r="AD196" s="278"/>
      <c r="AE196" s="93" t="str">
        <f t="shared" si="85"/>
        <v/>
      </c>
      <c r="AF196" s="94" t="str">
        <f t="shared" si="86"/>
        <v/>
      </c>
      <c r="AG196" s="95" t="str">
        <f t="shared" si="87"/>
        <v/>
      </c>
      <c r="AH196" s="315" t="str">
        <f t="shared" si="88"/>
        <v/>
      </c>
      <c r="AI196" s="328" t="str">
        <f t="shared" si="89"/>
        <v/>
      </c>
      <c r="AJ196" s="319" t="str">
        <f t="shared" si="90"/>
        <v/>
      </c>
      <c r="AK196" s="97" t="str">
        <f t="shared" si="91"/>
        <v/>
      </c>
      <c r="AL196" s="97" t="str">
        <f t="shared" si="104"/>
        <v/>
      </c>
      <c r="AM196" s="394" t="str">
        <f t="shared" si="92"/>
        <v/>
      </c>
      <c r="AN196" s="388" t="str">
        <f t="shared" ca="1" si="93"/>
        <v/>
      </c>
      <c r="AO196" s="271"/>
      <c r="AP196" s="284"/>
      <c r="AQ196" s="92">
        <f>IF(ISBLANK(AO196), 'Enter Head to Work Out AE'!$D194, (AO196*AP196))</f>
        <v>0</v>
      </c>
      <c r="AR196" s="277" t="str">
        <f t="shared" si="94"/>
        <v/>
      </c>
      <c r="AS196" s="278"/>
      <c r="AT196" s="278"/>
      <c r="AU196" s="93" t="str">
        <f t="shared" si="95"/>
        <v/>
      </c>
      <c r="AV196" s="94" t="str">
        <f t="shared" si="96"/>
        <v/>
      </c>
      <c r="AW196" s="95" t="str">
        <f t="shared" si="97"/>
        <v/>
      </c>
      <c r="AX196" s="315" t="str">
        <f t="shared" si="98"/>
        <v/>
      </c>
      <c r="AY196" s="328" t="str">
        <f t="shared" si="105"/>
        <v/>
      </c>
      <c r="AZ196" s="319" t="str">
        <f t="shared" si="99"/>
        <v/>
      </c>
      <c r="BA196" s="97" t="str">
        <f t="shared" si="100"/>
        <v/>
      </c>
      <c r="BB196" s="97" t="str">
        <f t="shared" si="101"/>
        <v/>
      </c>
      <c r="BC196" s="394" t="str">
        <f t="shared" si="102"/>
        <v/>
      </c>
      <c r="BD196" s="388" t="str">
        <f t="shared" ca="1" si="103"/>
        <v/>
      </c>
      <c r="BE196" s="271"/>
      <c r="BF196" s="289"/>
      <c r="BG196" s="345"/>
      <c r="BH196" s="290"/>
    </row>
    <row r="197" spans="1:88" ht="22.5" customHeight="1">
      <c r="A197" s="120"/>
      <c r="B197" s="221" t="str">
        <f>IF(ISBLANK('Baseline Paddock Data'!B197),"",'Baseline Paddock Data'!B197)</f>
        <v/>
      </c>
      <c r="C197" s="83" t="str">
        <f>IF(ISBLANK('Baseline Paddock Data'!C197),"",'Baseline Paddock Data'!C197)</f>
        <v/>
      </c>
      <c r="D197" s="326">
        <f>IF(ISBLANK(C197),"",(IF(ISBLANK('Baseline Paddock Data'!D197),'Baseline Paddock Data'!F197,'Baseline Paddock Data'!D197/2.471)))</f>
        <v>0</v>
      </c>
      <c r="E197" s="326">
        <f>IF(ISBLANK(C197),"",(IF(ISBLANK('Baseline Paddock Data'!E197),'Baseline Paddock Data'!G197,'Baseline Paddock Data'!E197/2.471)))</f>
        <v>0</v>
      </c>
      <c r="F197" s="230" t="str">
        <f>IF(ISBLANK('Baseline Paddock Data'!H197),"",'Baseline Paddock Data'!H197)</f>
        <v/>
      </c>
      <c r="G197" s="270"/>
      <c r="H197" s="271"/>
      <c r="I197" s="272"/>
      <c r="J197" s="92">
        <f>IF(ISBLANK(H197), 'Enter Head to Work Out AE'!D195, (H197*I197))</f>
        <v>0</v>
      </c>
      <c r="K197" s="277" t="str">
        <f t="shared" si="74"/>
        <v/>
      </c>
      <c r="L197" s="278"/>
      <c r="M197" s="278"/>
      <c r="N197" s="93" t="str">
        <f t="shared" si="75"/>
        <v/>
      </c>
      <c r="O197" s="94" t="str">
        <f t="shared" si="76"/>
        <v/>
      </c>
      <c r="P197" s="95" t="str">
        <f t="shared" si="77"/>
        <v/>
      </c>
      <c r="Q197" s="315" t="str">
        <f t="shared" si="78"/>
        <v/>
      </c>
      <c r="R197" s="317"/>
      <c r="S197" s="330" t="str" cm="1">
        <f t="array" ref="S197">IF(G197=0,"",_xlfn.IFS(G197="No grazing value - 0",R197*0,G197="Low - 10%",R197*0.1,G197="Moderate - 20%",R197*0.2,G197="High - 30%",R197*0.3,G197="Introduced pastures/Intensive - 45%", R197*0.45, G197="STACK method",R197*1))</f>
        <v/>
      </c>
      <c r="T197" s="319" t="str">
        <f t="shared" si="79"/>
        <v/>
      </c>
      <c r="U197" s="97" t="str">
        <f t="shared" si="80"/>
        <v/>
      </c>
      <c r="V197" s="97" t="str">
        <f t="shared" si="81"/>
        <v/>
      </c>
      <c r="W197" s="389" t="str">
        <f t="shared" si="82"/>
        <v/>
      </c>
      <c r="X197" s="388" t="str">
        <f t="shared" ca="1" si="83"/>
        <v/>
      </c>
      <c r="Y197" s="283"/>
      <c r="Z197" s="284"/>
      <c r="AA197" s="92">
        <f>IF(ISBLANK(Y197), 'Enter Head to Work Out AE'!$D195, (Y197*Z197))</f>
        <v>0</v>
      </c>
      <c r="AB197" s="277" t="str">
        <f t="shared" si="84"/>
        <v/>
      </c>
      <c r="AC197" s="278"/>
      <c r="AD197" s="278"/>
      <c r="AE197" s="93" t="str">
        <f t="shared" si="85"/>
        <v/>
      </c>
      <c r="AF197" s="94" t="str">
        <f t="shared" si="86"/>
        <v/>
      </c>
      <c r="AG197" s="95" t="str">
        <f t="shared" si="87"/>
        <v/>
      </c>
      <c r="AH197" s="315" t="str">
        <f t="shared" si="88"/>
        <v/>
      </c>
      <c r="AI197" s="328" t="str">
        <f t="shared" si="89"/>
        <v/>
      </c>
      <c r="AJ197" s="319" t="str">
        <f t="shared" si="90"/>
        <v/>
      </c>
      <c r="AK197" s="97" t="str">
        <f t="shared" si="91"/>
        <v/>
      </c>
      <c r="AL197" s="97" t="str">
        <f t="shared" si="104"/>
        <v/>
      </c>
      <c r="AM197" s="394" t="str">
        <f t="shared" si="92"/>
        <v/>
      </c>
      <c r="AN197" s="388" t="str">
        <f t="shared" ca="1" si="93"/>
        <v/>
      </c>
      <c r="AO197" s="271"/>
      <c r="AP197" s="284"/>
      <c r="AQ197" s="92">
        <f>IF(ISBLANK(AO197), 'Enter Head to Work Out AE'!$D195, (AO197*AP197))</f>
        <v>0</v>
      </c>
      <c r="AR197" s="277" t="str">
        <f t="shared" si="94"/>
        <v/>
      </c>
      <c r="AS197" s="278"/>
      <c r="AT197" s="278"/>
      <c r="AU197" s="93" t="str">
        <f t="shared" si="95"/>
        <v/>
      </c>
      <c r="AV197" s="94" t="str">
        <f t="shared" si="96"/>
        <v/>
      </c>
      <c r="AW197" s="95" t="str">
        <f t="shared" si="97"/>
        <v/>
      </c>
      <c r="AX197" s="315" t="str">
        <f t="shared" si="98"/>
        <v/>
      </c>
      <c r="AY197" s="328" t="str">
        <f t="shared" si="105"/>
        <v/>
      </c>
      <c r="AZ197" s="319" t="str">
        <f t="shared" si="99"/>
        <v/>
      </c>
      <c r="BA197" s="97" t="str">
        <f t="shared" si="100"/>
        <v/>
      </c>
      <c r="BB197" s="97" t="str">
        <f t="shared" si="101"/>
        <v/>
      </c>
      <c r="BC197" s="394" t="str">
        <f t="shared" si="102"/>
        <v/>
      </c>
      <c r="BD197" s="388" t="str">
        <f t="shared" ca="1" si="103"/>
        <v/>
      </c>
      <c r="BE197" s="271"/>
      <c r="BF197" s="289"/>
      <c r="BG197" s="345"/>
      <c r="BH197" s="290"/>
    </row>
    <row r="198" spans="1:88" ht="22.5" customHeight="1">
      <c r="A198" s="120"/>
      <c r="B198" s="221" t="str">
        <f>IF(ISBLANK('Baseline Paddock Data'!B198),"",'Baseline Paddock Data'!B198)</f>
        <v/>
      </c>
      <c r="C198" s="83" t="str">
        <f>IF(ISBLANK('Baseline Paddock Data'!C198),"",'Baseline Paddock Data'!C198)</f>
        <v/>
      </c>
      <c r="D198" s="326">
        <f>IF(ISBLANK(C198),"",(IF(ISBLANK('Baseline Paddock Data'!D198),'Baseline Paddock Data'!F198,'Baseline Paddock Data'!D198/2.471)))</f>
        <v>0</v>
      </c>
      <c r="E198" s="326">
        <f>IF(ISBLANK(C198),"",(IF(ISBLANK('Baseline Paddock Data'!E198),'Baseline Paddock Data'!G198,'Baseline Paddock Data'!E198/2.471)))</f>
        <v>0</v>
      </c>
      <c r="F198" s="230" t="str">
        <f>IF(ISBLANK('Baseline Paddock Data'!H198),"",'Baseline Paddock Data'!H198)</f>
        <v/>
      </c>
      <c r="G198" s="270"/>
      <c r="H198" s="271"/>
      <c r="I198" s="272"/>
      <c r="J198" s="92">
        <f>IF(ISBLANK(H198), 'Enter Head to Work Out AE'!D196, (H198*I198))</f>
        <v>0</v>
      </c>
      <c r="K198" s="277" t="str">
        <f t="shared" si="74"/>
        <v/>
      </c>
      <c r="L198" s="278"/>
      <c r="M198" s="278"/>
      <c r="N198" s="93" t="str">
        <f t="shared" si="75"/>
        <v/>
      </c>
      <c r="O198" s="94" t="str">
        <f t="shared" si="76"/>
        <v/>
      </c>
      <c r="P198" s="95" t="str">
        <f t="shared" si="77"/>
        <v/>
      </c>
      <c r="Q198" s="315" t="str">
        <f t="shared" si="78"/>
        <v/>
      </c>
      <c r="R198" s="317"/>
      <c r="S198" s="330" t="str" cm="1">
        <f t="array" ref="S198">IF(G198=0,"",_xlfn.IFS(G198="No grazing value - 0",R198*0,G198="Low - 10%",R198*0.1,G198="Moderate - 20%",R198*0.2,G198="High - 30%",R198*0.3,G198="Introduced pastures/Intensive - 45%", R198*0.45, G198="STACK method",R198*1))</f>
        <v/>
      </c>
      <c r="T198" s="319" t="str">
        <f t="shared" si="79"/>
        <v/>
      </c>
      <c r="U198" s="97" t="str">
        <f t="shared" si="80"/>
        <v/>
      </c>
      <c r="V198" s="97" t="str">
        <f t="shared" si="81"/>
        <v/>
      </c>
      <c r="W198" s="389" t="str">
        <f t="shared" si="82"/>
        <v/>
      </c>
      <c r="X198" s="388" t="str">
        <f t="shared" ca="1" si="83"/>
        <v/>
      </c>
      <c r="Y198" s="283"/>
      <c r="Z198" s="284"/>
      <c r="AA198" s="92">
        <f>IF(ISBLANK(Y198), 'Enter Head to Work Out AE'!$D196, (Y198*Z198))</f>
        <v>0</v>
      </c>
      <c r="AB198" s="277" t="str">
        <f t="shared" si="84"/>
        <v/>
      </c>
      <c r="AC198" s="278"/>
      <c r="AD198" s="278"/>
      <c r="AE198" s="93" t="str">
        <f t="shared" si="85"/>
        <v/>
      </c>
      <c r="AF198" s="94" t="str">
        <f t="shared" si="86"/>
        <v/>
      </c>
      <c r="AG198" s="95" t="str">
        <f t="shared" si="87"/>
        <v/>
      </c>
      <c r="AH198" s="315" t="str">
        <f t="shared" si="88"/>
        <v/>
      </c>
      <c r="AI198" s="328" t="str">
        <f t="shared" si="89"/>
        <v/>
      </c>
      <c r="AJ198" s="319" t="str">
        <f t="shared" si="90"/>
        <v/>
      </c>
      <c r="AK198" s="97" t="str">
        <f t="shared" si="91"/>
        <v/>
      </c>
      <c r="AL198" s="97" t="str">
        <f t="shared" si="104"/>
        <v/>
      </c>
      <c r="AM198" s="394" t="str">
        <f t="shared" si="92"/>
        <v/>
      </c>
      <c r="AN198" s="388" t="str">
        <f t="shared" ca="1" si="93"/>
        <v/>
      </c>
      <c r="AO198" s="271"/>
      <c r="AP198" s="284"/>
      <c r="AQ198" s="92">
        <f>IF(ISBLANK(AO198), 'Enter Head to Work Out AE'!$D196, (AO198*AP198))</f>
        <v>0</v>
      </c>
      <c r="AR198" s="277" t="str">
        <f t="shared" si="94"/>
        <v/>
      </c>
      <c r="AS198" s="278"/>
      <c r="AT198" s="278"/>
      <c r="AU198" s="93" t="str">
        <f t="shared" si="95"/>
        <v/>
      </c>
      <c r="AV198" s="94" t="str">
        <f t="shared" si="96"/>
        <v/>
      </c>
      <c r="AW198" s="95" t="str">
        <f t="shared" si="97"/>
        <v/>
      </c>
      <c r="AX198" s="315" t="str">
        <f t="shared" si="98"/>
        <v/>
      </c>
      <c r="AY198" s="328" t="str">
        <f t="shared" si="105"/>
        <v/>
      </c>
      <c r="AZ198" s="319" t="str">
        <f t="shared" si="99"/>
        <v/>
      </c>
      <c r="BA198" s="97" t="str">
        <f t="shared" si="100"/>
        <v/>
      </c>
      <c r="BB198" s="97" t="str">
        <f t="shared" si="101"/>
        <v/>
      </c>
      <c r="BC198" s="394" t="str">
        <f t="shared" si="102"/>
        <v/>
      </c>
      <c r="BD198" s="388" t="str">
        <f t="shared" ca="1" si="103"/>
        <v/>
      </c>
      <c r="BE198" s="271"/>
      <c r="BF198" s="289"/>
      <c r="BG198" s="345"/>
      <c r="BH198" s="290"/>
    </row>
    <row r="199" spans="1:88" ht="22.5" customHeight="1">
      <c r="A199" s="120"/>
      <c r="B199" s="221" t="str">
        <f>IF(ISBLANK('Baseline Paddock Data'!B199),"",'Baseline Paddock Data'!B199)</f>
        <v/>
      </c>
      <c r="C199" s="83" t="str">
        <f>IF(ISBLANK('Baseline Paddock Data'!C199),"",'Baseline Paddock Data'!C199)</f>
        <v/>
      </c>
      <c r="D199" s="326">
        <f>IF(ISBLANK(C199),"",(IF(ISBLANK('Baseline Paddock Data'!D199),'Baseline Paddock Data'!F199,'Baseline Paddock Data'!D199/2.471)))</f>
        <v>0</v>
      </c>
      <c r="E199" s="326">
        <f>IF(ISBLANK(C199),"",(IF(ISBLANK('Baseline Paddock Data'!E199),'Baseline Paddock Data'!G199,'Baseline Paddock Data'!E199/2.471)))</f>
        <v>0</v>
      </c>
      <c r="F199" s="230" t="str">
        <f>IF(ISBLANK('Baseline Paddock Data'!H199),"",'Baseline Paddock Data'!H199)</f>
        <v/>
      </c>
      <c r="G199" s="270"/>
      <c r="H199" s="271"/>
      <c r="I199" s="272"/>
      <c r="J199" s="92">
        <f>IF(ISBLANK(H199), 'Enter Head to Work Out AE'!D197, (H199*I199))</f>
        <v>0</v>
      </c>
      <c r="K199" s="277" t="str">
        <f t="shared" si="74"/>
        <v/>
      </c>
      <c r="L199" s="278"/>
      <c r="M199" s="278"/>
      <c r="N199" s="93" t="str">
        <f t="shared" si="75"/>
        <v/>
      </c>
      <c r="O199" s="94" t="str">
        <f t="shared" si="76"/>
        <v/>
      </c>
      <c r="P199" s="95" t="str">
        <f t="shared" si="77"/>
        <v/>
      </c>
      <c r="Q199" s="315" t="str">
        <f t="shared" si="78"/>
        <v/>
      </c>
      <c r="R199" s="317"/>
      <c r="S199" s="330" t="str" cm="1">
        <f t="array" ref="S199">IF(G199=0,"",_xlfn.IFS(G199="No grazing value - 0",R199*0,G199="Low - 10%",R199*0.1,G199="Moderate - 20%",R199*0.2,G199="High - 30%",R199*0.3,G199="Introduced pastures/Intensive - 45%", R199*0.45, G199="STACK method",R199*1))</f>
        <v/>
      </c>
      <c r="T199" s="319" t="str">
        <f t="shared" si="79"/>
        <v/>
      </c>
      <c r="U199" s="97" t="str">
        <f t="shared" si="80"/>
        <v/>
      </c>
      <c r="V199" s="97" t="str">
        <f t="shared" si="81"/>
        <v/>
      </c>
      <c r="W199" s="389" t="str">
        <f t="shared" si="82"/>
        <v/>
      </c>
      <c r="X199" s="388" t="str">
        <f t="shared" ca="1" si="83"/>
        <v/>
      </c>
      <c r="Y199" s="283"/>
      <c r="Z199" s="284"/>
      <c r="AA199" s="92">
        <f>IF(ISBLANK(Y199), 'Enter Head to Work Out AE'!$D197, (Y199*Z199))</f>
        <v>0</v>
      </c>
      <c r="AB199" s="277" t="str">
        <f t="shared" si="84"/>
        <v/>
      </c>
      <c r="AC199" s="278"/>
      <c r="AD199" s="278"/>
      <c r="AE199" s="93" t="str">
        <f t="shared" si="85"/>
        <v/>
      </c>
      <c r="AF199" s="94" t="str">
        <f t="shared" si="86"/>
        <v/>
      </c>
      <c r="AG199" s="95" t="str">
        <f t="shared" si="87"/>
        <v/>
      </c>
      <c r="AH199" s="315" t="str">
        <f t="shared" si="88"/>
        <v/>
      </c>
      <c r="AI199" s="328" t="str">
        <f t="shared" si="89"/>
        <v/>
      </c>
      <c r="AJ199" s="319" t="str">
        <f t="shared" si="90"/>
        <v/>
      </c>
      <c r="AK199" s="97" t="str">
        <f t="shared" si="91"/>
        <v/>
      </c>
      <c r="AL199" s="97" t="str">
        <f t="shared" si="104"/>
        <v/>
      </c>
      <c r="AM199" s="394" t="str">
        <f t="shared" si="92"/>
        <v/>
      </c>
      <c r="AN199" s="388" t="str">
        <f t="shared" ca="1" si="93"/>
        <v/>
      </c>
      <c r="AO199" s="271"/>
      <c r="AP199" s="284"/>
      <c r="AQ199" s="92">
        <f>IF(ISBLANK(AO199), 'Enter Head to Work Out AE'!$D197, (AO199*AP199))</f>
        <v>0</v>
      </c>
      <c r="AR199" s="277" t="str">
        <f t="shared" si="94"/>
        <v/>
      </c>
      <c r="AS199" s="278"/>
      <c r="AT199" s="278"/>
      <c r="AU199" s="93" t="str">
        <f t="shared" si="95"/>
        <v/>
      </c>
      <c r="AV199" s="94" t="str">
        <f t="shared" si="96"/>
        <v/>
      </c>
      <c r="AW199" s="95" t="str">
        <f t="shared" si="97"/>
        <v/>
      </c>
      <c r="AX199" s="315" t="str">
        <f t="shared" si="98"/>
        <v/>
      </c>
      <c r="AY199" s="328" t="str">
        <f t="shared" si="105"/>
        <v/>
      </c>
      <c r="AZ199" s="319" t="str">
        <f t="shared" si="99"/>
        <v/>
      </c>
      <c r="BA199" s="97" t="str">
        <f t="shared" si="100"/>
        <v/>
      </c>
      <c r="BB199" s="97" t="str">
        <f t="shared" si="101"/>
        <v/>
      </c>
      <c r="BC199" s="394" t="str">
        <f t="shared" si="102"/>
        <v/>
      </c>
      <c r="BD199" s="388" t="str">
        <f t="shared" ca="1" si="103"/>
        <v/>
      </c>
      <c r="BE199" s="271"/>
      <c r="BF199" s="289"/>
      <c r="BG199" s="345"/>
      <c r="BH199" s="290"/>
    </row>
    <row r="200" spans="1:88" ht="22.5" customHeight="1">
      <c r="A200" s="120"/>
      <c r="B200" s="221" t="str">
        <f>IF(ISBLANK('Baseline Paddock Data'!B200),"",'Baseline Paddock Data'!B200)</f>
        <v/>
      </c>
      <c r="C200" s="83" t="str">
        <f>IF(ISBLANK('Baseline Paddock Data'!C200),"",'Baseline Paddock Data'!C200)</f>
        <v/>
      </c>
      <c r="D200" s="326">
        <f>IF(ISBLANK(C200),"",(IF(ISBLANK('Baseline Paddock Data'!D200),'Baseline Paddock Data'!F200,'Baseline Paddock Data'!D200/2.471)))</f>
        <v>0</v>
      </c>
      <c r="E200" s="326">
        <f>IF(ISBLANK(C200),"",(IF(ISBLANK('Baseline Paddock Data'!E200),'Baseline Paddock Data'!G200,'Baseline Paddock Data'!E200/2.471)))</f>
        <v>0</v>
      </c>
      <c r="F200" s="230" t="str">
        <f>IF(ISBLANK('Baseline Paddock Data'!H200),"",'Baseline Paddock Data'!H200)</f>
        <v/>
      </c>
      <c r="G200" s="270"/>
      <c r="H200" s="271"/>
      <c r="I200" s="272"/>
      <c r="J200" s="92">
        <f>IF(ISBLANK(H200), 'Enter Head to Work Out AE'!D198, (H200*I200))</f>
        <v>0</v>
      </c>
      <c r="K200" s="277" t="str">
        <f t="shared" si="74"/>
        <v/>
      </c>
      <c r="L200" s="278"/>
      <c r="M200" s="278"/>
      <c r="N200" s="93" t="str">
        <f t="shared" si="75"/>
        <v/>
      </c>
      <c r="O200" s="94" t="str">
        <f t="shared" si="76"/>
        <v/>
      </c>
      <c r="P200" s="95" t="str">
        <f t="shared" si="77"/>
        <v/>
      </c>
      <c r="Q200" s="315" t="str">
        <f t="shared" si="78"/>
        <v/>
      </c>
      <c r="R200" s="317"/>
      <c r="S200" s="330" t="str" cm="1">
        <f t="array" ref="S200">IF(G200=0,"",_xlfn.IFS(G200="No grazing value - 0",R200*0,G200="Low - 10%",R200*0.1,G200="Moderate - 20%",R200*0.2,G200="High - 30%",R200*0.3,G200="Introduced pastures/Intensive - 45%", R200*0.45, G200="STACK method",R200*1))</f>
        <v/>
      </c>
      <c r="T200" s="319" t="str">
        <f t="shared" si="79"/>
        <v/>
      </c>
      <c r="U200" s="97" t="str">
        <f t="shared" si="80"/>
        <v/>
      </c>
      <c r="V200" s="97" t="str">
        <f t="shared" si="81"/>
        <v/>
      </c>
      <c r="W200" s="389" t="str">
        <f t="shared" si="82"/>
        <v/>
      </c>
      <c r="X200" s="388" t="str">
        <f t="shared" ca="1" si="83"/>
        <v/>
      </c>
      <c r="Y200" s="283"/>
      <c r="Z200" s="284"/>
      <c r="AA200" s="92">
        <f>IF(ISBLANK(Y200), 'Enter Head to Work Out AE'!$D198, (Y200*Z200))</f>
        <v>0</v>
      </c>
      <c r="AB200" s="277" t="str">
        <f t="shared" si="84"/>
        <v/>
      </c>
      <c r="AC200" s="278"/>
      <c r="AD200" s="278"/>
      <c r="AE200" s="93" t="str">
        <f t="shared" si="85"/>
        <v/>
      </c>
      <c r="AF200" s="94" t="str">
        <f t="shared" si="86"/>
        <v/>
      </c>
      <c r="AG200" s="95" t="str">
        <f t="shared" si="87"/>
        <v/>
      </c>
      <c r="AH200" s="315" t="str">
        <f>IFERROR(AG200/$E200,"")</f>
        <v/>
      </c>
      <c r="AI200" s="328" t="str">
        <f t="shared" si="89"/>
        <v/>
      </c>
      <c r="AJ200" s="319" t="str">
        <f t="shared" si="90"/>
        <v/>
      </c>
      <c r="AK200" s="97" t="str">
        <f t="shared" si="91"/>
        <v/>
      </c>
      <c r="AL200" s="97" t="str">
        <f t="shared" si="104"/>
        <v/>
      </c>
      <c r="AM200" s="394" t="str">
        <f t="shared" si="92"/>
        <v/>
      </c>
      <c r="AN200" s="388" t="str">
        <f t="shared" ca="1" si="93"/>
        <v/>
      </c>
      <c r="AO200" s="271"/>
      <c r="AP200" s="284"/>
      <c r="AQ200" s="92">
        <f>IF(ISBLANK(AO200), 'Enter Head to Work Out AE'!$D198, (AO200*AP200))</f>
        <v>0</v>
      </c>
      <c r="AR200" s="277" t="str">
        <f t="shared" si="94"/>
        <v/>
      </c>
      <c r="AS200" s="278"/>
      <c r="AT200" s="278"/>
      <c r="AU200" s="93" t="str">
        <f t="shared" si="95"/>
        <v/>
      </c>
      <c r="AV200" s="94" t="str">
        <f t="shared" si="96"/>
        <v/>
      </c>
      <c r="AW200" s="95" t="str">
        <f t="shared" si="97"/>
        <v/>
      </c>
      <c r="AX200" s="315" t="str">
        <f t="shared" si="98"/>
        <v/>
      </c>
      <c r="AY200" s="328" t="str">
        <f t="shared" si="105"/>
        <v/>
      </c>
      <c r="AZ200" s="319" t="str">
        <f t="shared" si="99"/>
        <v/>
      </c>
      <c r="BA200" s="97" t="str">
        <f t="shared" si="100"/>
        <v/>
      </c>
      <c r="BB200" s="97" t="str">
        <f t="shared" si="101"/>
        <v/>
      </c>
      <c r="BC200" s="394" t="str">
        <f t="shared" si="102"/>
        <v/>
      </c>
      <c r="BD200" s="388" t="str">
        <f t="shared" ca="1" si="103"/>
        <v/>
      </c>
      <c r="BE200" s="271"/>
      <c r="BF200" s="289"/>
      <c r="BG200" s="345"/>
      <c r="BH200" s="290"/>
    </row>
    <row r="201" spans="1:88" ht="22.5" customHeight="1">
      <c r="A201" s="120"/>
      <c r="B201" s="221" t="str">
        <f>IF(ISBLANK('Baseline Paddock Data'!B201),"",'Baseline Paddock Data'!B201)</f>
        <v/>
      </c>
      <c r="C201" s="83" t="str">
        <f>IF(ISBLANK('Baseline Paddock Data'!C201),"",'Baseline Paddock Data'!C201)</f>
        <v/>
      </c>
      <c r="D201" s="326">
        <f>IF(ISBLANK(C201),"",(IF(ISBLANK('Baseline Paddock Data'!D201),'Baseline Paddock Data'!F201,'Baseline Paddock Data'!D201/2.471)))</f>
        <v>0</v>
      </c>
      <c r="E201" s="326">
        <f>IF(ISBLANK(C201),"",(IF(ISBLANK('Baseline Paddock Data'!E201),'Baseline Paddock Data'!G201,'Baseline Paddock Data'!E201/2.471)))</f>
        <v>0</v>
      </c>
      <c r="F201" s="230" t="str">
        <f>IF(ISBLANK('Baseline Paddock Data'!H201),"",'Baseline Paddock Data'!H201)</f>
        <v/>
      </c>
      <c r="G201" s="270"/>
      <c r="H201" s="271"/>
      <c r="I201" s="272"/>
      <c r="J201" s="92">
        <f>IF(ISBLANK(H201), 'Enter Head to Work Out AE'!D199, (H201*I201))</f>
        <v>0</v>
      </c>
      <c r="K201" s="277" t="str">
        <f t="shared" si="74"/>
        <v/>
      </c>
      <c r="L201" s="278"/>
      <c r="M201" s="278"/>
      <c r="N201" s="93" t="str">
        <f t="shared" si="75"/>
        <v/>
      </c>
      <c r="O201" s="94" t="str">
        <f t="shared" si="76"/>
        <v/>
      </c>
      <c r="P201" s="95" t="str">
        <f t="shared" si="77"/>
        <v/>
      </c>
      <c r="Q201" s="315" t="str">
        <f t="shared" si="78"/>
        <v/>
      </c>
      <c r="R201" s="317"/>
      <c r="S201" s="330" t="str" cm="1">
        <f t="array" ref="S201">IF(G201=0,"",_xlfn.IFS(G201="No grazing value - 0",R201*0,G201="Low - 10%",R201*0.1,G201="Moderate - 20%",R201*0.2,G201="High - 30%",R201*0.3,G201="Introduced pastures/Intensive - 45%", R201*0.45, G201="STACK method",R201*1))</f>
        <v/>
      </c>
      <c r="T201" s="319" t="str">
        <f t="shared" si="79"/>
        <v/>
      </c>
      <c r="U201" s="97" t="str">
        <f t="shared" si="80"/>
        <v/>
      </c>
      <c r="V201" s="97" t="str">
        <f t="shared" si="81"/>
        <v/>
      </c>
      <c r="W201" s="389" t="str">
        <f t="shared" si="82"/>
        <v/>
      </c>
      <c r="X201" s="388" t="str">
        <f t="shared" ca="1" si="83"/>
        <v/>
      </c>
      <c r="Y201" s="283"/>
      <c r="Z201" s="284"/>
      <c r="AA201" s="92">
        <f>IF(ISBLANK(Y201), 'Enter Head to Work Out AE'!$D199, (Y201*Z201))</f>
        <v>0</v>
      </c>
      <c r="AB201" s="277" t="str">
        <f t="shared" si="84"/>
        <v/>
      </c>
      <c r="AC201" s="278"/>
      <c r="AD201" s="278"/>
      <c r="AE201" s="93" t="str">
        <f t="shared" si="85"/>
        <v/>
      </c>
      <c r="AF201" s="94" t="str">
        <f t="shared" si="86"/>
        <v/>
      </c>
      <c r="AG201" s="95" t="str">
        <f t="shared" si="87"/>
        <v/>
      </c>
      <c r="AH201" s="315" t="str">
        <f t="shared" si="88"/>
        <v/>
      </c>
      <c r="AI201" s="328" t="str">
        <f t="shared" si="89"/>
        <v/>
      </c>
      <c r="AJ201" s="319" t="str">
        <f t="shared" si="90"/>
        <v/>
      </c>
      <c r="AK201" s="97" t="str">
        <f t="shared" si="91"/>
        <v/>
      </c>
      <c r="AL201" s="97" t="str">
        <f t="shared" si="104"/>
        <v/>
      </c>
      <c r="AM201" s="394" t="str">
        <f t="shared" si="92"/>
        <v/>
      </c>
      <c r="AN201" s="388" t="str">
        <f t="shared" ca="1" si="93"/>
        <v/>
      </c>
      <c r="AO201" s="271"/>
      <c r="AP201" s="284"/>
      <c r="AQ201" s="92">
        <f>IF(ISBLANK(AO201), 'Enter Head to Work Out AE'!$D199, (AO201*AP201))</f>
        <v>0</v>
      </c>
      <c r="AR201" s="277" t="str">
        <f t="shared" si="94"/>
        <v/>
      </c>
      <c r="AS201" s="278"/>
      <c r="AT201" s="278"/>
      <c r="AU201" s="93" t="str">
        <f t="shared" si="95"/>
        <v/>
      </c>
      <c r="AV201" s="94" t="str">
        <f t="shared" si="96"/>
        <v/>
      </c>
      <c r="AW201" s="95" t="str">
        <f t="shared" si="97"/>
        <v/>
      </c>
      <c r="AX201" s="315" t="str">
        <f t="shared" si="98"/>
        <v/>
      </c>
      <c r="AY201" s="328" t="str">
        <f t="shared" si="105"/>
        <v/>
      </c>
      <c r="AZ201" s="319" t="str">
        <f t="shared" si="99"/>
        <v/>
      </c>
      <c r="BA201" s="97" t="str">
        <f t="shared" si="100"/>
        <v/>
      </c>
      <c r="BB201" s="97" t="str">
        <f t="shared" si="101"/>
        <v/>
      </c>
      <c r="BC201" s="394" t="str">
        <f t="shared" si="102"/>
        <v/>
      </c>
      <c r="BD201" s="388" t="str">
        <f t="shared" ca="1" si="103"/>
        <v/>
      </c>
      <c r="BE201" s="271"/>
      <c r="BF201" s="289"/>
      <c r="BG201" s="345"/>
      <c r="BH201" s="290"/>
    </row>
    <row r="202" spans="1:88" ht="22.5" customHeight="1">
      <c r="A202" s="120"/>
      <c r="B202" s="221" t="str">
        <f>IF(ISBLANK('Baseline Paddock Data'!B202),"",'Baseline Paddock Data'!B202)</f>
        <v/>
      </c>
      <c r="C202" s="83" t="str">
        <f>IF(ISBLANK('Baseline Paddock Data'!C202),"",'Baseline Paddock Data'!C202)</f>
        <v/>
      </c>
      <c r="D202" s="326">
        <f>IF(ISBLANK(C202),"",(IF(ISBLANK('Baseline Paddock Data'!D202),'Baseline Paddock Data'!F202,'Baseline Paddock Data'!D202/2.471)))</f>
        <v>0</v>
      </c>
      <c r="E202" s="326">
        <f>IF(ISBLANK(C202),"",(IF(ISBLANK('Baseline Paddock Data'!E202),'Baseline Paddock Data'!G202,'Baseline Paddock Data'!E202/2.471)))</f>
        <v>0</v>
      </c>
      <c r="F202" s="230" t="str">
        <f>IF(ISBLANK('Baseline Paddock Data'!H202),"",'Baseline Paddock Data'!H202)</f>
        <v/>
      </c>
      <c r="G202" s="270"/>
      <c r="H202" s="271"/>
      <c r="I202" s="272"/>
      <c r="J202" s="92">
        <f>IF(ISBLANK(H202), 'Enter Head to Work Out AE'!D200, (H202*I202))</f>
        <v>0</v>
      </c>
      <c r="K202" s="277" t="str">
        <f t="shared" si="74"/>
        <v/>
      </c>
      <c r="L202" s="278"/>
      <c r="M202" s="278"/>
      <c r="N202" s="93" t="str">
        <f t="shared" si="75"/>
        <v/>
      </c>
      <c r="O202" s="94" t="str">
        <f t="shared" si="76"/>
        <v/>
      </c>
      <c r="P202" s="95" t="str">
        <f t="shared" si="77"/>
        <v/>
      </c>
      <c r="Q202" s="315" t="str">
        <f t="shared" si="78"/>
        <v/>
      </c>
      <c r="R202" s="317"/>
      <c r="S202" s="330" t="str" cm="1">
        <f t="array" ref="S202">IF(G202=0,"",_xlfn.IFS(G202="No grazing value - 0",R202*0,G202="Low - 10%",R202*0.1,G202="Moderate - 20%",R202*0.2,G202="High - 30%",R202*0.3,G202="Introduced pastures/Intensive - 45%", R202*0.45, G202="STACK method",R202*1))</f>
        <v/>
      </c>
      <c r="T202" s="319" t="str">
        <f t="shared" si="79"/>
        <v/>
      </c>
      <c r="U202" s="97" t="str">
        <f t="shared" si="80"/>
        <v/>
      </c>
      <c r="V202" s="97" t="str">
        <f t="shared" si="81"/>
        <v/>
      </c>
      <c r="W202" s="389" t="str">
        <f t="shared" si="82"/>
        <v/>
      </c>
      <c r="X202" s="388" t="str">
        <f t="shared" ca="1" si="83"/>
        <v/>
      </c>
      <c r="Y202" s="283"/>
      <c r="Z202" s="284"/>
      <c r="AA202" s="92">
        <f>IF(ISBLANK(Y202), 'Enter Head to Work Out AE'!$D200, (Y202*Z202))</f>
        <v>0</v>
      </c>
      <c r="AB202" s="277" t="str">
        <f t="shared" si="84"/>
        <v/>
      </c>
      <c r="AC202" s="278"/>
      <c r="AD202" s="278"/>
      <c r="AE202" s="93" t="str">
        <f t="shared" si="85"/>
        <v/>
      </c>
      <c r="AF202" s="94" t="str">
        <f t="shared" si="86"/>
        <v/>
      </c>
      <c r="AG202" s="95" t="str">
        <f t="shared" si="87"/>
        <v/>
      </c>
      <c r="AH202" s="315" t="str">
        <f t="shared" si="88"/>
        <v/>
      </c>
      <c r="AI202" s="328" t="str">
        <f t="shared" si="89"/>
        <v/>
      </c>
      <c r="AJ202" s="319" t="str">
        <f t="shared" si="90"/>
        <v/>
      </c>
      <c r="AK202" s="97" t="str">
        <f t="shared" si="91"/>
        <v/>
      </c>
      <c r="AL202" s="97" t="str">
        <f t="shared" ref="AL202:AL233" si="106">IF(AK202&gt;$AL$9, "",AK202)</f>
        <v/>
      </c>
      <c r="AM202" s="394" t="str">
        <f t="shared" si="92"/>
        <v/>
      </c>
      <c r="AN202" s="388" t="str">
        <f t="shared" ca="1" si="93"/>
        <v/>
      </c>
      <c r="AO202" s="271"/>
      <c r="AP202" s="284"/>
      <c r="AQ202" s="92">
        <f>IF(ISBLANK(AO202), 'Enter Head to Work Out AE'!$D200, (AO202*AP202))</f>
        <v>0</v>
      </c>
      <c r="AR202" s="277" t="str">
        <f t="shared" si="94"/>
        <v/>
      </c>
      <c r="AS202" s="278"/>
      <c r="AT202" s="278"/>
      <c r="AU202" s="93" t="str">
        <f t="shared" si="95"/>
        <v/>
      </c>
      <c r="AV202" s="94" t="str">
        <f t="shared" si="96"/>
        <v/>
      </c>
      <c r="AW202" s="95" t="str">
        <f t="shared" si="97"/>
        <v/>
      </c>
      <c r="AX202" s="315" t="str">
        <f t="shared" si="98"/>
        <v/>
      </c>
      <c r="AY202" s="328" t="str">
        <f t="shared" si="105"/>
        <v/>
      </c>
      <c r="AZ202" s="319" t="str">
        <f t="shared" si="99"/>
        <v/>
      </c>
      <c r="BA202" s="97" t="str">
        <f t="shared" si="100"/>
        <v/>
      </c>
      <c r="BB202" s="97" t="str">
        <f t="shared" si="101"/>
        <v/>
      </c>
      <c r="BC202" s="394" t="str">
        <f t="shared" si="102"/>
        <v/>
      </c>
      <c r="BD202" s="388" t="str">
        <f t="shared" ca="1" si="103"/>
        <v/>
      </c>
      <c r="BE202" s="271"/>
      <c r="BF202" s="289"/>
      <c r="BG202" s="345"/>
      <c r="BH202" s="290"/>
    </row>
    <row r="203" spans="1:88" ht="22.5" customHeight="1">
      <c r="A203" s="120"/>
      <c r="B203" s="221" t="str">
        <f>IF(ISBLANK('Baseline Paddock Data'!B203),"",'Baseline Paddock Data'!B203)</f>
        <v/>
      </c>
      <c r="C203" s="83" t="str">
        <f>IF(ISBLANK('Baseline Paddock Data'!C203),"",'Baseline Paddock Data'!C203)</f>
        <v/>
      </c>
      <c r="D203" s="326">
        <f>IF(ISBLANK(C203),"",(IF(ISBLANK('Baseline Paddock Data'!D203),'Baseline Paddock Data'!F203,'Baseline Paddock Data'!D203/2.471)))</f>
        <v>0</v>
      </c>
      <c r="E203" s="326">
        <f>IF(ISBLANK(C203),"",(IF(ISBLANK('Baseline Paddock Data'!E203),'Baseline Paddock Data'!G203,'Baseline Paddock Data'!E203/2.471)))</f>
        <v>0</v>
      </c>
      <c r="F203" s="230" t="str">
        <f>IF(ISBLANK('Baseline Paddock Data'!H203),"",'Baseline Paddock Data'!H203)</f>
        <v/>
      </c>
      <c r="G203" s="270"/>
      <c r="H203" s="271"/>
      <c r="I203" s="272"/>
      <c r="J203" s="92">
        <f>IF(ISBLANK(H203), 'Enter Head to Work Out AE'!D201, (H203*I203))</f>
        <v>0</v>
      </c>
      <c r="K203" s="277" t="str">
        <f t="shared" ref="K203:K204" si="107">IF($K$9&gt;0,$K$9,"")</f>
        <v/>
      </c>
      <c r="L203" s="278"/>
      <c r="M203" s="278"/>
      <c r="N203" s="93" t="str">
        <f t="shared" ref="N203" si="108">IF(M203-L203&gt;0,M203-L203,"")</f>
        <v/>
      </c>
      <c r="O203" s="94" t="str">
        <f t="shared" ref="O203" si="109">IFERROR(N203*J203,"")</f>
        <v/>
      </c>
      <c r="P203" s="95" t="str">
        <f t="shared" ref="P203" si="110">IFERROR(K203*O203,"")</f>
        <v/>
      </c>
      <c r="Q203" s="315" t="str">
        <f t="shared" ref="Q203" si="111">IFERROR(P203/E203,"")</f>
        <v/>
      </c>
      <c r="R203" s="317"/>
      <c r="S203" s="330" t="str" cm="1">
        <f t="array" ref="S203">IF(G203=0,"",_xlfn.IFS(G203="No grazing value - 0",R203*0,G203="Low - 10%",R203*0.1,G203="Moderate - 20%",R203*0.2,G203="High - 30%",R203*0.3,G203="Introduced pastures/Intensive - 45%", R203*0.45, G203="STACK method",R203*1))</f>
        <v/>
      </c>
      <c r="T203" s="319" t="str">
        <f t="shared" ref="T203:T204" si="112">IFERROR((S203-Q203),"")</f>
        <v/>
      </c>
      <c r="U203" s="97" t="str">
        <f t="shared" ref="U203" si="113">IF(T203&lt;0,L203+(((S203*$E203)/P203)*(M203-L203)),"")</f>
        <v/>
      </c>
      <c r="V203" s="97" t="str">
        <f t="shared" ref="V203:V204" si="114">IF(U203&gt;$V$9, "",U203)</f>
        <v/>
      </c>
      <c r="W203" s="389" t="str">
        <f t="shared" ref="W203:W204" si="115">IFERROR(IF($J203=0,"",(IF(((($S203*$E203)/($J203*$K203))&gt;180),"&gt;180",(($S203*$E203)/($J203*$K203))))),"")</f>
        <v/>
      </c>
      <c r="X203" s="388" t="str">
        <f t="shared" ref="X203:X204" ca="1" si="116">IFERROR(((($S203*$E203)-(($X$9-$L203)*($J203*$K203)))/($J203*$K203)),"")</f>
        <v/>
      </c>
      <c r="Y203" s="283"/>
      <c r="Z203" s="284"/>
      <c r="AA203" s="92">
        <f>IF(ISBLANK(Y203), 'Enter Head to Work Out AE'!$D201, (Y203*Z203))</f>
        <v>0</v>
      </c>
      <c r="AB203" s="277" t="str">
        <f t="shared" ref="AB203:AB204" si="117">IF($AB$9&gt;0,$AB$9,"")</f>
        <v/>
      </c>
      <c r="AC203" s="278"/>
      <c r="AD203" s="278"/>
      <c r="AE203" s="93" t="str">
        <f t="shared" ref="AE203:AE204" si="118">IF(AD203-AC203&gt;0,AD203-AC203,"")</f>
        <v/>
      </c>
      <c r="AF203" s="94" t="str">
        <f t="shared" ref="AF203:AF204" si="119">IFERROR(AE203*AA203,"")</f>
        <v/>
      </c>
      <c r="AG203" s="95" t="str">
        <f t="shared" ref="AG203:AG204" si="120">IFERROR(AB203*AF203,"")</f>
        <v/>
      </c>
      <c r="AH203" s="315" t="str">
        <f t="shared" ref="AH203:AH204" si="121">IFERROR(AG203/$E203,"")</f>
        <v/>
      </c>
      <c r="AI203" s="328" t="str">
        <f t="shared" ref="AI203:AI204" si="122">IFERROR(S203-Q203, "")</f>
        <v/>
      </c>
      <c r="AJ203" s="319" t="str">
        <f t="shared" ref="AJ203:AJ204" si="123">IFERROR((AI203-AH203),"")</f>
        <v/>
      </c>
      <c r="AK203" s="97" t="str">
        <f t="shared" ref="AK203" si="124">IF(AJ203&lt;0,AC203+(((AI203*$E203)/AG203)*(AD203-AC203)),"")</f>
        <v/>
      </c>
      <c r="AL203" s="97" t="str">
        <f t="shared" si="106"/>
        <v/>
      </c>
      <c r="AM203" s="394" t="str">
        <f t="shared" ref="AM203:AM204" si="125">IFERROR(IF($AA203=0,"",(IF(((($AI203*$E203)/($AA203*$AB203))&gt;180),"&gt;180",(($AI203*$E203)/($AA203*$AB203))))),"")</f>
        <v/>
      </c>
      <c r="AN203" s="388" t="str">
        <f t="shared" ref="AN203:AN204" ca="1" si="126">IFERROR(((($AI203*$E203)-(($AN$9-$AC203)*($AA203*$AB203)))/($AA203*$AB203)),"")</f>
        <v/>
      </c>
      <c r="AO203" s="271"/>
      <c r="AP203" s="284"/>
      <c r="AQ203" s="92">
        <f>IF(ISBLANK(AO203), 'Enter Head to Work Out AE'!$D201, (AO203*AP203))</f>
        <v>0</v>
      </c>
      <c r="AR203" s="277" t="str">
        <f t="shared" ref="AR203:AR204" si="127">IF($AR$9&gt;0,$AR$9,"")</f>
        <v/>
      </c>
      <c r="AS203" s="278"/>
      <c r="AT203" s="278"/>
      <c r="AU203" s="93" t="str">
        <f t="shared" ref="AU203:AU204" si="128">IF(AT203-AS203&gt;0,AT203-AS203,"")</f>
        <v/>
      </c>
      <c r="AV203" s="94" t="str">
        <f t="shared" ref="AV203:AV204" si="129">IFERROR(AU203*AQ203,"")</f>
        <v/>
      </c>
      <c r="AW203" s="95" t="str">
        <f t="shared" ref="AW203:AW204" si="130">IFERROR(AR203*AV203,"")</f>
        <v/>
      </c>
      <c r="AX203" s="315" t="str">
        <f t="shared" ref="AX203:AX204" si="131">IFERROR(AW203/$E203,"")</f>
        <v/>
      </c>
      <c r="AY203" s="328" t="str">
        <f t="shared" si="105"/>
        <v/>
      </c>
      <c r="AZ203" s="319" t="str">
        <f t="shared" ref="AZ203:AZ204" si="132">IFERROR((AY203-AX203),"")</f>
        <v/>
      </c>
      <c r="BA203" s="97" t="str">
        <f t="shared" ref="BA203" si="133">IF(AZ203&lt;0,AS203+(((AY203*$E203)/AW203)*(AT203-AS203)),"")</f>
        <v/>
      </c>
      <c r="BB203" s="97" t="str">
        <f t="shared" ref="BB203:BB204" si="134">IF(BA203&gt;$BB$9, "",BA203)</f>
        <v/>
      </c>
      <c r="BC203" s="394" t="str">
        <f t="shared" ref="BC203:BC204" si="135">IFERROR(IF($AQ203=0,"",(IF(((($AY203*$E203)/($AQ203*$AR203))&gt;180),"&gt;180",(($AY203*$E203)/($AQ203*$AR203))))),"")</f>
        <v/>
      </c>
      <c r="BD203" s="388" t="str">
        <f t="shared" ref="BD203:BD204" ca="1" si="136">IFERROR(((($AY203*$E203)-(($BD$9-$AS203)*($AQ203*$AR203)))/($AQ203*$AR203)),"")</f>
        <v/>
      </c>
      <c r="BE203" s="271"/>
      <c r="BF203" s="289"/>
      <c r="BG203" s="345"/>
      <c r="BH203" s="290"/>
    </row>
    <row r="204" spans="1:88" s="155" customFormat="1" ht="22.5" customHeight="1" thickBot="1">
      <c r="A204" s="120"/>
      <c r="B204" s="222" t="str">
        <f>IF(ISBLANK('Baseline Paddock Data'!B204),"",'Baseline Paddock Data'!B204)</f>
        <v/>
      </c>
      <c r="C204" s="223" t="str">
        <f>IF(ISBLANK('Baseline Paddock Data'!C204),"",'Baseline Paddock Data'!C204)</f>
        <v/>
      </c>
      <c r="D204" s="327">
        <f>IF(ISBLANK(C204),"",(IF(ISBLANK('Baseline Paddock Data'!D204),'Baseline Paddock Data'!F204,'Baseline Paddock Data'!D204/2.471)))</f>
        <v>0</v>
      </c>
      <c r="E204" s="327">
        <f>IF(ISBLANK(C204),"",(IF(ISBLANK('Baseline Paddock Data'!E204),'Baseline Paddock Data'!G204,'Baseline Paddock Data'!E204/2.471)))</f>
        <v>0</v>
      </c>
      <c r="F204" s="231" t="str">
        <f>IF(ISBLANK('Baseline Paddock Data'!H204),"",'Baseline Paddock Data'!H204)</f>
        <v/>
      </c>
      <c r="G204" s="313"/>
      <c r="H204" s="273"/>
      <c r="I204" s="274"/>
      <c r="J204" s="200">
        <f>IF(ISBLANK(H204), 'Enter Head to Work Out AE'!D202, (H204*I204))</f>
        <v>0</v>
      </c>
      <c r="K204" s="279" t="str">
        <f t="shared" si="107"/>
        <v/>
      </c>
      <c r="L204" s="280"/>
      <c r="M204" s="280"/>
      <c r="N204" s="201" t="str">
        <f t="shared" ref="N204" si="137">IF(M204-L204&gt;0,M204-L204,"")</f>
        <v/>
      </c>
      <c r="O204" s="202" t="str">
        <f t="shared" ref="O204" si="138">IFERROR(N204*J204,"")</f>
        <v/>
      </c>
      <c r="P204" s="203" t="str">
        <f t="shared" ref="P204" si="139">IFERROR(K204*O204,"")</f>
        <v/>
      </c>
      <c r="Q204" s="316" t="str">
        <f t="shared" ref="Q204" si="140">IFERROR(P204/E204,"")</f>
        <v/>
      </c>
      <c r="R204" s="318"/>
      <c r="S204" s="331" t="str" cm="1">
        <f t="array" ref="S204">IF(G204=0,"",_xlfn.IFS(G204="No grazing value - 0",R204*0,G204="Low - 10%",R204*0.1,G204="Moderate - 20%",R204*0.2,G204="High - 30%",R204*0.3,G204="Introduced pastures/Intensive - 45%", R204*0.45, G204="STACK method",R204*1))</f>
        <v/>
      </c>
      <c r="T204" s="320" t="str">
        <f t="shared" si="112"/>
        <v/>
      </c>
      <c r="U204" s="257" t="str">
        <f t="shared" ref="U204" si="141">IF(T204&lt;0,L204+(((S204*$E204)/P204)*(M204-L204)),"")</f>
        <v/>
      </c>
      <c r="V204" s="204" t="str">
        <f t="shared" si="114"/>
        <v/>
      </c>
      <c r="W204" s="395" t="str">
        <f t="shared" si="115"/>
        <v/>
      </c>
      <c r="X204" s="390" t="str">
        <f t="shared" ca="1" si="116"/>
        <v/>
      </c>
      <c r="Y204" s="285"/>
      <c r="Z204" s="286"/>
      <c r="AA204" s="200">
        <f>IF(ISBLANK(Y204), 'Enter Head to Work Out AE'!$D202, (Y204*Z204))</f>
        <v>0</v>
      </c>
      <c r="AB204" s="279" t="str">
        <f t="shared" si="117"/>
        <v/>
      </c>
      <c r="AC204" s="280"/>
      <c r="AD204" s="280"/>
      <c r="AE204" s="201" t="str">
        <f t="shared" si="118"/>
        <v/>
      </c>
      <c r="AF204" s="202" t="str">
        <f t="shared" si="119"/>
        <v/>
      </c>
      <c r="AG204" s="203" t="str">
        <f t="shared" si="120"/>
        <v/>
      </c>
      <c r="AH204" s="316" t="str">
        <f t="shared" si="121"/>
        <v/>
      </c>
      <c r="AI204" s="329" t="str">
        <f t="shared" si="122"/>
        <v/>
      </c>
      <c r="AJ204" s="320" t="str">
        <f t="shared" si="123"/>
        <v/>
      </c>
      <c r="AK204" s="257" t="str">
        <f>IF(AJ204&lt;0,AC204+(((AI204*$E204)/AG204)*(AD204-AC204)),"")</f>
        <v/>
      </c>
      <c r="AL204" s="204" t="str">
        <f t="shared" si="106"/>
        <v/>
      </c>
      <c r="AM204" s="395" t="str">
        <f t="shared" si="125"/>
        <v/>
      </c>
      <c r="AN204" s="390" t="str">
        <f t="shared" ca="1" si="126"/>
        <v/>
      </c>
      <c r="AO204" s="273"/>
      <c r="AP204" s="286"/>
      <c r="AQ204" s="200">
        <f>IF(ISBLANK(AO204), 'Enter Head to Work Out AE'!$D202, (AO204*AP204))</f>
        <v>0</v>
      </c>
      <c r="AR204" s="279" t="str">
        <f t="shared" si="127"/>
        <v/>
      </c>
      <c r="AS204" s="280"/>
      <c r="AT204" s="280"/>
      <c r="AU204" s="201" t="str">
        <f t="shared" si="128"/>
        <v/>
      </c>
      <c r="AV204" s="202" t="str">
        <f t="shared" si="129"/>
        <v/>
      </c>
      <c r="AW204" s="203" t="str">
        <f t="shared" si="130"/>
        <v/>
      </c>
      <c r="AX204" s="316" t="str">
        <f t="shared" si="131"/>
        <v/>
      </c>
      <c r="AY204" s="329" t="str">
        <f t="shared" si="105"/>
        <v/>
      </c>
      <c r="AZ204" s="320" t="str">
        <f t="shared" si="132"/>
        <v/>
      </c>
      <c r="BA204" s="204" t="str">
        <f>IF(AZ204&lt;0,AS204+(((AY204*$E204)/AW204)*(AT204-AS204)),"")</f>
        <v/>
      </c>
      <c r="BB204" s="204" t="str">
        <f t="shared" si="134"/>
        <v/>
      </c>
      <c r="BC204" s="395" t="str">
        <f t="shared" si="135"/>
        <v/>
      </c>
      <c r="BD204" s="390" t="str">
        <f t="shared" ca="1" si="136"/>
        <v/>
      </c>
      <c r="BE204" s="273"/>
      <c r="BF204" s="344"/>
      <c r="BG204" s="346"/>
      <c r="BH204" s="291"/>
      <c r="BI204" s="122"/>
      <c r="BJ204" s="125"/>
      <c r="BK204" s="125"/>
      <c r="BL204" s="125"/>
      <c r="BM204" s="100"/>
      <c r="BN204" s="100"/>
      <c r="BO204" s="100"/>
      <c r="BP204" s="100"/>
      <c r="BQ204" s="100"/>
      <c r="BR204" s="100"/>
      <c r="BS204" s="100"/>
      <c r="BT204" s="100"/>
      <c r="BU204" s="100"/>
      <c r="BV204" s="100"/>
      <c r="BW204" s="100"/>
      <c r="BX204" s="100"/>
      <c r="BY204" s="100"/>
      <c r="BZ204" s="100"/>
      <c r="CA204" s="100"/>
      <c r="CB204" s="100"/>
      <c r="CC204" s="100"/>
      <c r="CD204" s="100"/>
      <c r="CE204" s="100"/>
      <c r="CF204" s="100"/>
      <c r="CG204" s="100"/>
      <c r="CH204" s="100"/>
      <c r="CI204" s="100"/>
      <c r="CJ204" s="154"/>
    </row>
    <row r="205" spans="1:88" s="131" customFormat="1" ht="22.5" customHeight="1">
      <c r="A205" s="130"/>
      <c r="B205" s="130"/>
      <c r="C205" s="130"/>
      <c r="D205" s="130"/>
      <c r="E205" s="130"/>
      <c r="F205" s="130"/>
      <c r="G205" s="130"/>
      <c r="H205" s="130"/>
      <c r="I205" s="130"/>
      <c r="J205" s="130"/>
      <c r="K205" s="156"/>
      <c r="L205" s="130"/>
      <c r="M205" s="130"/>
      <c r="N205" s="130"/>
      <c r="O205" s="157"/>
      <c r="P205" s="156"/>
      <c r="Q205" s="130"/>
      <c r="R205" s="130"/>
      <c r="S205" s="130"/>
      <c r="T205" s="130"/>
      <c r="U205" s="130"/>
      <c r="V205" s="156"/>
      <c r="W205" s="156"/>
      <c r="X205" s="156"/>
      <c r="Y205" s="130"/>
      <c r="Z205" s="130"/>
      <c r="AA205" s="130"/>
      <c r="AB205" s="156"/>
      <c r="AC205" s="130"/>
      <c r="AD205" s="130"/>
      <c r="AE205" s="130"/>
      <c r="AF205" s="157"/>
      <c r="AG205" s="156"/>
      <c r="AH205" s="130"/>
      <c r="AI205" s="130"/>
      <c r="AJ205" s="130"/>
      <c r="AK205" s="130"/>
      <c r="AL205" s="156"/>
      <c r="AM205" s="156"/>
      <c r="AN205" s="156"/>
      <c r="AO205" s="130"/>
      <c r="AP205" s="130"/>
      <c r="AQ205" s="130"/>
      <c r="AR205" s="156"/>
      <c r="AS205" s="130"/>
      <c r="AT205" s="130"/>
      <c r="AU205" s="130"/>
      <c r="AV205" s="157"/>
      <c r="AW205" s="156"/>
      <c r="AX205" s="130"/>
      <c r="AY205" s="130"/>
      <c r="AZ205" s="130"/>
      <c r="BA205" s="130"/>
      <c r="BB205" s="156"/>
      <c r="BC205" s="156"/>
      <c r="BD205" s="156"/>
      <c r="BE205" s="130"/>
      <c r="BF205" s="156"/>
      <c r="BG205" s="156"/>
      <c r="BH205" s="156"/>
      <c r="BI205" s="130"/>
    </row>
    <row r="206" spans="1:88" s="131" customFormat="1" hidden="1">
      <c r="A206" s="130"/>
      <c r="B206" s="130"/>
      <c r="C206" s="130"/>
      <c r="D206" s="130"/>
      <c r="E206" s="130"/>
      <c r="F206" s="130"/>
      <c r="G206" s="130"/>
      <c r="H206" s="130"/>
      <c r="I206" s="130"/>
      <c r="J206" s="130"/>
      <c r="K206" s="156"/>
      <c r="L206" s="130"/>
      <c r="M206" s="130"/>
      <c r="N206" s="130"/>
      <c r="O206" s="157"/>
      <c r="P206" s="156"/>
      <c r="Q206" s="130"/>
      <c r="R206" s="130"/>
      <c r="S206" s="130"/>
      <c r="T206" s="130"/>
      <c r="U206" s="130"/>
      <c r="V206" s="156"/>
      <c r="W206" s="156"/>
      <c r="X206" s="156"/>
      <c r="Y206" s="130"/>
      <c r="Z206" s="130"/>
      <c r="AA206" s="130"/>
      <c r="AB206" s="156"/>
      <c r="AC206" s="130"/>
      <c r="AD206" s="130"/>
      <c r="AE206" s="130"/>
      <c r="AF206" s="157"/>
      <c r="AG206" s="156"/>
      <c r="AH206" s="130"/>
      <c r="AI206" s="130"/>
      <c r="AJ206" s="130"/>
      <c r="AK206" s="130"/>
      <c r="AL206" s="156"/>
      <c r="AM206" s="156"/>
      <c r="AN206" s="156"/>
      <c r="AO206" s="130"/>
      <c r="AP206" s="130"/>
      <c r="AQ206" s="130"/>
      <c r="AR206" s="156"/>
      <c r="AS206" s="130"/>
      <c r="AT206" s="130"/>
      <c r="AU206" s="130"/>
      <c r="AV206" s="157"/>
      <c r="AW206" s="156"/>
      <c r="AX206" s="130"/>
      <c r="AY206" s="130"/>
      <c r="AZ206" s="130"/>
      <c r="BA206" s="130"/>
      <c r="BB206" s="156"/>
      <c r="BC206" s="156"/>
      <c r="BD206" s="156"/>
      <c r="BE206" s="130"/>
      <c r="BF206" s="156"/>
      <c r="BG206" s="156"/>
      <c r="BH206" s="156"/>
      <c r="BI206" s="130"/>
    </row>
    <row r="207" spans="1:88" s="131" customFormat="1" hidden="1">
      <c r="A207" s="130"/>
      <c r="B207" s="130"/>
      <c r="C207" s="130"/>
      <c r="D207" s="130"/>
      <c r="E207" s="130"/>
      <c r="F207" s="130"/>
      <c r="G207" s="130"/>
      <c r="H207" s="130"/>
      <c r="I207" s="130"/>
      <c r="J207" s="130"/>
      <c r="K207" s="156"/>
      <c r="L207" s="130"/>
      <c r="M207" s="130"/>
      <c r="N207" s="130"/>
      <c r="O207" s="157"/>
      <c r="P207" s="156"/>
      <c r="Q207" s="130"/>
      <c r="R207" s="130"/>
      <c r="S207" s="130"/>
      <c r="T207" s="130"/>
      <c r="U207" s="130"/>
      <c r="V207" s="156"/>
      <c r="W207" s="156"/>
      <c r="X207" s="156"/>
      <c r="Y207" s="130"/>
      <c r="Z207" s="130"/>
      <c r="AA207" s="130"/>
      <c r="AB207" s="156"/>
      <c r="AC207" s="130"/>
      <c r="AD207" s="130"/>
      <c r="AE207" s="130"/>
      <c r="AF207" s="157"/>
      <c r="AG207" s="156"/>
      <c r="AH207" s="130"/>
      <c r="AI207" s="130"/>
      <c r="AJ207" s="130"/>
      <c r="AK207" s="130"/>
      <c r="AL207" s="156"/>
      <c r="AM207" s="156"/>
      <c r="AN207" s="156"/>
      <c r="AO207" s="130"/>
      <c r="AP207" s="130"/>
      <c r="AQ207" s="130"/>
      <c r="AR207" s="156"/>
      <c r="AS207" s="130"/>
      <c r="AT207" s="130"/>
      <c r="AU207" s="130"/>
      <c r="AV207" s="157"/>
      <c r="AW207" s="156"/>
      <c r="AX207" s="130"/>
      <c r="AY207" s="130"/>
      <c r="AZ207" s="130"/>
      <c r="BA207" s="130"/>
      <c r="BB207" s="156"/>
      <c r="BC207" s="156"/>
      <c r="BD207" s="156"/>
      <c r="BE207" s="130"/>
      <c r="BF207" s="156"/>
      <c r="BG207" s="156"/>
      <c r="BH207" s="156"/>
      <c r="BI207" s="130"/>
    </row>
    <row r="208" spans="1:88" s="131" customFormat="1" hidden="1">
      <c r="A208" s="130"/>
      <c r="B208" s="130"/>
      <c r="C208" s="130"/>
      <c r="D208" s="130"/>
      <c r="E208" s="130"/>
      <c r="F208" s="130"/>
      <c r="G208" s="130"/>
      <c r="H208" s="130"/>
      <c r="I208" s="130"/>
      <c r="J208" s="130"/>
      <c r="K208" s="156"/>
      <c r="L208" s="130"/>
      <c r="M208" s="130"/>
      <c r="N208" s="130"/>
      <c r="O208" s="157"/>
      <c r="P208" s="156"/>
      <c r="Q208" s="130"/>
      <c r="R208" s="130"/>
      <c r="S208" s="130"/>
      <c r="T208" s="130"/>
      <c r="U208" s="130"/>
      <c r="V208" s="156"/>
      <c r="W208" s="156"/>
      <c r="X208" s="156"/>
      <c r="Y208" s="130"/>
      <c r="Z208" s="130"/>
      <c r="AA208" s="130"/>
      <c r="AB208" s="156"/>
      <c r="AC208" s="130"/>
      <c r="AD208" s="130"/>
      <c r="AE208" s="130"/>
      <c r="AF208" s="157"/>
      <c r="AG208" s="156"/>
      <c r="AH208" s="130"/>
      <c r="AI208" s="130"/>
      <c r="AJ208" s="130"/>
      <c r="AK208" s="130"/>
      <c r="AL208" s="156"/>
      <c r="AM208" s="156"/>
      <c r="AN208" s="156"/>
      <c r="AO208" s="130"/>
      <c r="AP208" s="130"/>
      <c r="AQ208" s="130"/>
      <c r="AR208" s="156"/>
      <c r="AS208" s="130"/>
      <c r="AT208" s="130"/>
      <c r="AU208" s="130"/>
      <c r="AV208" s="157"/>
      <c r="AW208" s="156"/>
      <c r="AX208" s="130"/>
      <c r="AY208" s="130"/>
      <c r="AZ208" s="130"/>
      <c r="BA208" s="130"/>
      <c r="BB208" s="156"/>
      <c r="BC208" s="156"/>
      <c r="BD208" s="156"/>
      <c r="BE208" s="130"/>
      <c r="BF208" s="156"/>
      <c r="BG208" s="156"/>
      <c r="BH208" s="156"/>
      <c r="BI208" s="130"/>
    </row>
    <row r="209" spans="1:88" s="131" customFormat="1" hidden="1">
      <c r="A209" s="130"/>
      <c r="B209" s="130"/>
      <c r="C209" s="130"/>
      <c r="D209" s="130"/>
      <c r="E209" s="130"/>
      <c r="F209" s="130"/>
      <c r="G209" s="130"/>
      <c r="H209" s="130"/>
      <c r="I209" s="130"/>
      <c r="J209" s="130"/>
      <c r="K209" s="156"/>
      <c r="L209" s="130"/>
      <c r="M209" s="130"/>
      <c r="N209" s="130"/>
      <c r="O209" s="157"/>
      <c r="P209" s="156"/>
      <c r="Q209" s="130"/>
      <c r="R209" s="130"/>
      <c r="S209" s="130"/>
      <c r="T209" s="130"/>
      <c r="U209" s="130"/>
      <c r="V209" s="156"/>
      <c r="W209" s="156"/>
      <c r="X209" s="156"/>
      <c r="Y209" s="130"/>
      <c r="Z209" s="130"/>
      <c r="AA209" s="130"/>
      <c r="AB209" s="156"/>
      <c r="AC209" s="130"/>
      <c r="AD209" s="130"/>
      <c r="AE209" s="130"/>
      <c r="AF209" s="157"/>
      <c r="AG209" s="156"/>
      <c r="AH209" s="130"/>
      <c r="AI209" s="130"/>
      <c r="AJ209" s="130"/>
      <c r="AK209" s="130"/>
      <c r="AL209" s="156"/>
      <c r="AM209" s="156"/>
      <c r="AN209" s="156"/>
      <c r="AO209" s="130"/>
      <c r="AP209" s="130"/>
      <c r="AQ209" s="130"/>
      <c r="AR209" s="156"/>
      <c r="AS209" s="130"/>
      <c r="AT209" s="130"/>
      <c r="AU209" s="130"/>
      <c r="AV209" s="157"/>
      <c r="AW209" s="156"/>
      <c r="AX209" s="130"/>
      <c r="AY209" s="130"/>
      <c r="AZ209" s="130"/>
      <c r="BA209" s="130"/>
      <c r="BB209" s="156"/>
      <c r="BC209" s="156"/>
      <c r="BD209" s="156"/>
      <c r="BE209" s="130"/>
      <c r="BF209" s="156"/>
      <c r="BG209" s="156"/>
      <c r="BH209" s="156"/>
      <c r="BI209" s="130"/>
    </row>
    <row r="210" spans="1:88" s="131" customFormat="1" hidden="1">
      <c r="A210" s="130"/>
      <c r="B210" s="130"/>
      <c r="C210" s="130"/>
      <c r="D210" s="130"/>
      <c r="E210" s="130"/>
      <c r="F210" s="130"/>
      <c r="G210" s="130"/>
      <c r="H210" s="130"/>
      <c r="I210" s="130"/>
      <c r="J210" s="130"/>
      <c r="K210" s="156"/>
      <c r="L210" s="130"/>
      <c r="M210" s="130"/>
      <c r="N210" s="130"/>
      <c r="O210" s="157"/>
      <c r="P210" s="156"/>
      <c r="Q210" s="130"/>
      <c r="R210" s="130"/>
      <c r="S210" s="130"/>
      <c r="T210" s="130"/>
      <c r="U210" s="130"/>
      <c r="V210" s="156"/>
      <c r="W210" s="156"/>
      <c r="X210" s="156"/>
      <c r="Y210" s="130"/>
      <c r="Z210" s="130"/>
      <c r="AA210" s="130"/>
      <c r="AB210" s="156"/>
      <c r="AC210" s="130"/>
      <c r="AD210" s="130"/>
      <c r="AE210" s="130"/>
      <c r="AF210" s="157"/>
      <c r="AG210" s="156"/>
      <c r="AH210" s="130"/>
      <c r="AI210" s="130"/>
      <c r="AJ210" s="130"/>
      <c r="AK210" s="130"/>
      <c r="AL210" s="156"/>
      <c r="AM210" s="156"/>
      <c r="AN210" s="156"/>
      <c r="AO210" s="130"/>
      <c r="AP210" s="130"/>
      <c r="AQ210" s="130"/>
      <c r="AR210" s="156"/>
      <c r="AS210" s="130"/>
      <c r="AT210" s="130"/>
      <c r="AU210" s="130"/>
      <c r="AV210" s="157"/>
      <c r="AW210" s="156"/>
      <c r="AX210" s="130"/>
      <c r="AY210" s="130"/>
      <c r="AZ210" s="130"/>
      <c r="BA210" s="130"/>
      <c r="BB210" s="156"/>
      <c r="BC210" s="156"/>
      <c r="BD210" s="156"/>
      <c r="BE210" s="130"/>
      <c r="BF210" s="156"/>
      <c r="BG210" s="156"/>
      <c r="BH210" s="156"/>
      <c r="BI210" s="130"/>
    </row>
    <row r="211" spans="1:88" s="131" customFormat="1" hidden="1">
      <c r="A211" s="130"/>
      <c r="B211" s="130"/>
      <c r="C211" s="130"/>
      <c r="D211" s="130"/>
      <c r="E211" s="130"/>
      <c r="F211" s="130"/>
      <c r="G211" s="130"/>
      <c r="H211" s="130"/>
      <c r="I211" s="130"/>
      <c r="J211" s="130"/>
      <c r="K211" s="156"/>
      <c r="L211" s="130"/>
      <c r="M211" s="130"/>
      <c r="N211" s="130"/>
      <c r="O211" s="157"/>
      <c r="P211" s="156"/>
      <c r="Q211" s="130"/>
      <c r="R211" s="130"/>
      <c r="S211" s="130"/>
      <c r="T211" s="130"/>
      <c r="U211" s="130"/>
      <c r="V211" s="156"/>
      <c r="W211" s="156"/>
      <c r="X211" s="156"/>
      <c r="Y211" s="130"/>
      <c r="Z211" s="130"/>
      <c r="AA211" s="130"/>
      <c r="AB211" s="156"/>
      <c r="AC211" s="130"/>
      <c r="AD211" s="130"/>
      <c r="AE211" s="130"/>
      <c r="AF211" s="157"/>
      <c r="AG211" s="156"/>
      <c r="AH211" s="130"/>
      <c r="AI211" s="130"/>
      <c r="AJ211" s="130"/>
      <c r="AK211" s="130"/>
      <c r="AL211" s="156"/>
      <c r="AM211" s="156"/>
      <c r="AN211" s="156"/>
      <c r="AO211" s="130"/>
      <c r="AP211" s="130"/>
      <c r="AQ211" s="130"/>
      <c r="AR211" s="156"/>
      <c r="AS211" s="130"/>
      <c r="AT211" s="130"/>
      <c r="AU211" s="130"/>
      <c r="AV211" s="157"/>
      <c r="AW211" s="156"/>
      <c r="AX211" s="130"/>
      <c r="AY211" s="130"/>
      <c r="AZ211" s="130"/>
      <c r="BA211" s="130"/>
      <c r="BB211" s="156"/>
      <c r="BC211" s="156"/>
      <c r="BD211" s="156"/>
      <c r="BE211" s="130"/>
      <c r="BF211" s="156"/>
      <c r="BG211" s="156"/>
      <c r="BH211" s="156"/>
      <c r="BI211" s="130"/>
    </row>
    <row r="212" spans="1:88" s="131" customFormat="1" hidden="1">
      <c r="A212" s="130"/>
      <c r="B212" s="130"/>
      <c r="C212" s="130"/>
      <c r="D212" s="130"/>
      <c r="E212" s="130"/>
      <c r="F212" s="130"/>
      <c r="G212" s="130"/>
      <c r="H212" s="130"/>
      <c r="I212" s="130"/>
      <c r="J212" s="130"/>
      <c r="K212" s="156"/>
      <c r="L212" s="130"/>
      <c r="M212" s="130"/>
      <c r="N212" s="130"/>
      <c r="O212" s="157"/>
      <c r="P212" s="156"/>
      <c r="Q212" s="130"/>
      <c r="R212" s="130"/>
      <c r="S212" s="130"/>
      <c r="T212" s="130"/>
      <c r="U212" s="130"/>
      <c r="V212" s="156"/>
      <c r="W212" s="156"/>
      <c r="X212" s="156"/>
      <c r="Y212" s="130"/>
      <c r="Z212" s="130"/>
      <c r="AA212" s="130"/>
      <c r="AB212" s="156"/>
      <c r="AC212" s="130"/>
      <c r="AD212" s="130"/>
      <c r="AE212" s="130"/>
      <c r="AF212" s="157"/>
      <c r="AG212" s="156"/>
      <c r="AH212" s="130"/>
      <c r="AI212" s="130"/>
      <c r="AJ212" s="130"/>
      <c r="AK212" s="130"/>
      <c r="AL212" s="156"/>
      <c r="AM212" s="156"/>
      <c r="AN212" s="156"/>
      <c r="AO212" s="130"/>
      <c r="AP212" s="130"/>
      <c r="AQ212" s="130"/>
      <c r="AR212" s="156"/>
      <c r="AS212" s="130"/>
      <c r="AT212" s="130"/>
      <c r="AU212" s="130"/>
      <c r="AV212" s="157"/>
      <c r="AW212" s="156"/>
      <c r="AX212" s="130"/>
      <c r="AY212" s="130"/>
      <c r="AZ212" s="130"/>
      <c r="BA212" s="130"/>
      <c r="BB212" s="156"/>
      <c r="BC212" s="156"/>
      <c r="BD212" s="156"/>
      <c r="BE212" s="130"/>
      <c r="BF212" s="156"/>
      <c r="BG212" s="156"/>
      <c r="BH212" s="156"/>
      <c r="BI212" s="130"/>
    </row>
    <row r="213" spans="1:88" s="131" customFormat="1" hidden="1">
      <c r="A213" s="130"/>
      <c r="B213" s="130"/>
      <c r="C213" s="130"/>
      <c r="D213" s="130"/>
      <c r="E213" s="130"/>
      <c r="F213" s="130"/>
      <c r="G213" s="130"/>
      <c r="H213" s="130"/>
      <c r="I213" s="130"/>
      <c r="J213" s="130"/>
      <c r="K213" s="156"/>
      <c r="L213" s="130"/>
      <c r="M213" s="130"/>
      <c r="N213" s="130"/>
      <c r="O213" s="157"/>
      <c r="P213" s="156"/>
      <c r="Q213" s="130"/>
      <c r="R213" s="130"/>
      <c r="S213" s="130"/>
      <c r="T213" s="130"/>
      <c r="U213" s="130"/>
      <c r="V213" s="156"/>
      <c r="W213" s="156"/>
      <c r="X213" s="156"/>
      <c r="Y213" s="130"/>
      <c r="Z213" s="130"/>
      <c r="AA213" s="130"/>
      <c r="AB213" s="156"/>
      <c r="AC213" s="130"/>
      <c r="AD213" s="130"/>
      <c r="AE213" s="130"/>
      <c r="AF213" s="157"/>
      <c r="AG213" s="156"/>
      <c r="AH213" s="130"/>
      <c r="AI213" s="130"/>
      <c r="AJ213" s="130"/>
      <c r="AK213" s="130"/>
      <c r="AL213" s="156"/>
      <c r="AM213" s="156"/>
      <c r="AN213" s="156"/>
      <c r="AO213" s="130"/>
      <c r="AP213" s="130"/>
      <c r="AQ213" s="130"/>
      <c r="AR213" s="156"/>
      <c r="AS213" s="130"/>
      <c r="AT213" s="130"/>
      <c r="AU213" s="130"/>
      <c r="AV213" s="157"/>
      <c r="AW213" s="156"/>
      <c r="AX213" s="130"/>
      <c r="AY213" s="130"/>
      <c r="AZ213" s="130"/>
      <c r="BA213" s="130"/>
      <c r="BB213" s="156"/>
      <c r="BC213" s="156"/>
      <c r="BD213" s="156"/>
      <c r="BE213" s="130"/>
      <c r="BF213" s="156"/>
      <c r="BG213" s="156"/>
      <c r="BH213" s="156"/>
      <c r="BI213" s="130"/>
    </row>
    <row r="214" spans="1:88" s="131" customFormat="1" hidden="1">
      <c r="A214" s="130"/>
      <c r="B214" s="130"/>
      <c r="C214" s="130"/>
      <c r="D214" s="130"/>
      <c r="E214" s="130"/>
      <c r="F214" s="130"/>
      <c r="G214" s="130"/>
      <c r="H214" s="130"/>
      <c r="I214" s="130"/>
      <c r="J214" s="130"/>
      <c r="K214" s="156"/>
      <c r="L214" s="130"/>
      <c r="M214" s="130"/>
      <c r="N214" s="130"/>
      <c r="O214" s="157"/>
      <c r="P214" s="156"/>
      <c r="Q214" s="130"/>
      <c r="R214" s="130"/>
      <c r="S214" s="130"/>
      <c r="T214" s="130"/>
      <c r="U214" s="130"/>
      <c r="V214" s="156"/>
      <c r="W214" s="156"/>
      <c r="X214" s="156"/>
      <c r="Y214" s="130"/>
      <c r="Z214" s="130"/>
      <c r="AA214" s="130"/>
      <c r="AB214" s="156"/>
      <c r="AC214" s="130"/>
      <c r="AD214" s="130"/>
      <c r="AE214" s="130"/>
      <c r="AF214" s="157"/>
      <c r="AG214" s="156"/>
      <c r="AH214" s="130"/>
      <c r="AI214" s="130"/>
      <c r="AJ214" s="130"/>
      <c r="AK214" s="130"/>
      <c r="AL214" s="156"/>
      <c r="AM214" s="156"/>
      <c r="AN214" s="156"/>
      <c r="AO214" s="130"/>
      <c r="AP214" s="130"/>
      <c r="AQ214" s="130"/>
      <c r="AR214" s="156"/>
      <c r="AS214" s="130"/>
      <c r="AT214" s="130"/>
      <c r="AU214" s="130"/>
      <c r="AV214" s="157"/>
      <c r="AW214" s="156"/>
      <c r="AX214" s="130"/>
      <c r="AY214" s="130"/>
      <c r="AZ214" s="130"/>
      <c r="BA214" s="130"/>
      <c r="BB214" s="156"/>
      <c r="BC214" s="156"/>
      <c r="BD214" s="156"/>
      <c r="BE214" s="130"/>
      <c r="BF214" s="156"/>
      <c r="BG214" s="156"/>
      <c r="BH214" s="156"/>
      <c r="BI214" s="130"/>
    </row>
    <row r="215" spans="1:88" s="131" customFormat="1" hidden="1">
      <c r="A215" s="130"/>
      <c r="B215" s="130"/>
      <c r="C215" s="130"/>
      <c r="D215" s="130"/>
      <c r="E215" s="130"/>
      <c r="F215" s="130"/>
      <c r="G215" s="130"/>
      <c r="H215" s="130"/>
      <c r="I215" s="130"/>
      <c r="J215" s="130"/>
      <c r="K215" s="156"/>
      <c r="L215" s="130"/>
      <c r="M215" s="130"/>
      <c r="N215" s="130"/>
      <c r="O215" s="157"/>
      <c r="P215" s="156"/>
      <c r="Q215" s="130"/>
      <c r="R215" s="130"/>
      <c r="S215" s="130"/>
      <c r="T215" s="130"/>
      <c r="U215" s="130"/>
      <c r="V215" s="156"/>
      <c r="W215" s="156"/>
      <c r="X215" s="156"/>
      <c r="Y215" s="130"/>
      <c r="Z215" s="130"/>
      <c r="AA215" s="130"/>
      <c r="AB215" s="156"/>
      <c r="AC215" s="130"/>
      <c r="AD215" s="130"/>
      <c r="AE215" s="130"/>
      <c r="AF215" s="157"/>
      <c r="AG215" s="156"/>
      <c r="AH215" s="130"/>
      <c r="AI215" s="130"/>
      <c r="AJ215" s="130"/>
      <c r="AK215" s="130"/>
      <c r="AL215" s="156"/>
      <c r="AM215" s="156"/>
      <c r="AN215" s="156"/>
      <c r="AO215" s="130"/>
      <c r="AP215" s="130"/>
      <c r="AQ215" s="130"/>
      <c r="AR215" s="156"/>
      <c r="AS215" s="130"/>
      <c r="AT215" s="130"/>
      <c r="AU215" s="130"/>
      <c r="AV215" s="157"/>
      <c r="AW215" s="156"/>
      <c r="AX215" s="130"/>
      <c r="AY215" s="130"/>
      <c r="AZ215" s="130"/>
      <c r="BA215" s="130"/>
      <c r="BB215" s="156"/>
      <c r="BC215" s="156"/>
      <c r="BD215" s="156"/>
      <c r="BE215" s="130"/>
      <c r="BF215" s="156"/>
      <c r="BG215" s="156"/>
      <c r="BH215" s="156"/>
      <c r="BI215" s="130"/>
    </row>
    <row r="216" spans="1:88" s="163" customFormat="1" hidden="1">
      <c r="A216" s="132"/>
      <c r="B216" s="133"/>
      <c r="C216" s="133"/>
      <c r="D216" s="133"/>
      <c r="E216" s="133"/>
      <c r="F216" s="133"/>
      <c r="G216" s="133"/>
      <c r="H216" s="133"/>
      <c r="I216" s="133"/>
      <c r="J216" s="133"/>
      <c r="K216" s="158"/>
      <c r="L216" s="133"/>
      <c r="M216" s="133"/>
      <c r="N216" s="133"/>
      <c r="O216" s="159"/>
      <c r="P216" s="158"/>
      <c r="Q216" s="133"/>
      <c r="R216" s="160"/>
      <c r="S216" s="160"/>
      <c r="T216" s="160"/>
      <c r="U216" s="160"/>
      <c r="V216" s="161"/>
      <c r="W216" s="161"/>
      <c r="X216" s="161"/>
      <c r="Y216" s="133"/>
      <c r="Z216" s="133"/>
      <c r="AA216" s="133"/>
      <c r="AB216" s="158"/>
      <c r="AC216" s="133"/>
      <c r="AD216" s="133"/>
      <c r="AE216" s="133"/>
      <c r="AF216" s="159"/>
      <c r="AG216" s="158"/>
      <c r="AH216" s="133"/>
      <c r="AI216" s="160"/>
      <c r="AJ216" s="160"/>
      <c r="AK216" s="160"/>
      <c r="AL216" s="161"/>
      <c r="AM216" s="161"/>
      <c r="AN216" s="161"/>
      <c r="AO216" s="133"/>
      <c r="AP216" s="133"/>
      <c r="AQ216" s="133"/>
      <c r="AR216" s="158"/>
      <c r="AS216" s="133"/>
      <c r="AT216" s="133"/>
      <c r="AU216" s="133"/>
      <c r="AV216" s="159"/>
      <c r="AW216" s="158"/>
      <c r="AX216" s="133"/>
      <c r="AY216" s="160"/>
      <c r="AZ216" s="160"/>
      <c r="BA216" s="160"/>
      <c r="BB216" s="161"/>
      <c r="BC216" s="161"/>
      <c r="BD216" s="161"/>
      <c r="BE216" s="160"/>
      <c r="BF216" s="156"/>
      <c r="BG216" s="156"/>
      <c r="BH216" s="156"/>
      <c r="BI216" s="130"/>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c r="CG216" s="131"/>
      <c r="CH216" s="131"/>
      <c r="CI216" s="131"/>
      <c r="CJ216" s="162"/>
    </row>
    <row r="217" spans="1:88" s="169" customFormat="1" hidden="1">
      <c r="A217" s="132"/>
      <c r="B217" s="134"/>
      <c r="C217" s="134"/>
      <c r="D217" s="134"/>
      <c r="E217" s="134"/>
      <c r="F217" s="134"/>
      <c r="G217" s="134"/>
      <c r="H217" s="134"/>
      <c r="I217" s="134"/>
      <c r="J217" s="134"/>
      <c r="K217" s="164"/>
      <c r="L217" s="134"/>
      <c r="M217" s="134"/>
      <c r="N217" s="134"/>
      <c r="O217" s="165"/>
      <c r="P217" s="164"/>
      <c r="Q217" s="134"/>
      <c r="R217" s="166"/>
      <c r="S217" s="166"/>
      <c r="T217" s="166"/>
      <c r="U217" s="166"/>
      <c r="V217" s="167"/>
      <c r="W217" s="167"/>
      <c r="X217" s="167"/>
      <c r="Y217" s="134"/>
      <c r="Z217" s="134"/>
      <c r="AA217" s="134"/>
      <c r="AB217" s="164"/>
      <c r="AC217" s="134"/>
      <c r="AD217" s="134"/>
      <c r="AE217" s="134"/>
      <c r="AF217" s="165"/>
      <c r="AG217" s="164"/>
      <c r="AH217" s="134"/>
      <c r="AI217" s="166"/>
      <c r="AJ217" s="166"/>
      <c r="AK217" s="166"/>
      <c r="AL217" s="167"/>
      <c r="AM217" s="167"/>
      <c r="AN217" s="167"/>
      <c r="AO217" s="134"/>
      <c r="AP217" s="134"/>
      <c r="AQ217" s="134"/>
      <c r="AR217" s="164"/>
      <c r="AS217" s="134"/>
      <c r="AT217" s="134"/>
      <c r="AU217" s="134"/>
      <c r="AV217" s="165"/>
      <c r="AW217" s="164"/>
      <c r="AX217" s="134"/>
      <c r="AY217" s="166"/>
      <c r="AZ217" s="166"/>
      <c r="BA217" s="166"/>
      <c r="BB217" s="167"/>
      <c r="BC217" s="167"/>
      <c r="BD217" s="167"/>
      <c r="BE217" s="166"/>
      <c r="BF217" s="156"/>
      <c r="BG217" s="156"/>
      <c r="BH217" s="156"/>
      <c r="BI217" s="130"/>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68"/>
    </row>
    <row r="218" spans="1:88" s="169" customFormat="1" hidden="1">
      <c r="A218" s="132"/>
      <c r="B218" s="134"/>
      <c r="C218" s="134"/>
      <c r="D218" s="134"/>
      <c r="E218" s="134"/>
      <c r="F218" s="134"/>
      <c r="G218" s="134"/>
      <c r="H218" s="134"/>
      <c r="I218" s="134"/>
      <c r="J218" s="134"/>
      <c r="K218" s="164"/>
      <c r="L218" s="134"/>
      <c r="M218" s="134"/>
      <c r="N218" s="134"/>
      <c r="O218" s="165"/>
      <c r="P218" s="164"/>
      <c r="Q218" s="134"/>
      <c r="R218" s="166"/>
      <c r="S218" s="166"/>
      <c r="T218" s="166"/>
      <c r="U218" s="166"/>
      <c r="V218" s="167"/>
      <c r="W218" s="167"/>
      <c r="X218" s="167"/>
      <c r="Y218" s="134"/>
      <c r="Z218" s="134"/>
      <c r="AA218" s="134"/>
      <c r="AB218" s="164"/>
      <c r="AC218" s="134"/>
      <c r="AD218" s="134"/>
      <c r="AE218" s="134"/>
      <c r="AF218" s="165"/>
      <c r="AG218" s="164"/>
      <c r="AH218" s="134"/>
      <c r="AI218" s="166"/>
      <c r="AJ218" s="166"/>
      <c r="AK218" s="166"/>
      <c r="AL218" s="167"/>
      <c r="AM218" s="167"/>
      <c r="AN218" s="167"/>
      <c r="AO218" s="134"/>
      <c r="AP218" s="134"/>
      <c r="AQ218" s="134"/>
      <c r="AR218" s="164"/>
      <c r="AS218" s="134"/>
      <c r="AT218" s="134"/>
      <c r="AU218" s="134"/>
      <c r="AV218" s="165"/>
      <c r="AW218" s="164"/>
      <c r="AX218" s="134"/>
      <c r="AY218" s="166"/>
      <c r="AZ218" s="166"/>
      <c r="BA218" s="166"/>
      <c r="BB218" s="167"/>
      <c r="BC218" s="167"/>
      <c r="BD218" s="167"/>
      <c r="BE218" s="166"/>
      <c r="BF218" s="156"/>
      <c r="BG218" s="156"/>
      <c r="BH218" s="156"/>
      <c r="BI218" s="130"/>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68"/>
    </row>
    <row r="219" spans="1:88" s="169" customFormat="1" hidden="1">
      <c r="A219" s="132"/>
      <c r="B219" s="134"/>
      <c r="C219" s="134"/>
      <c r="D219" s="134"/>
      <c r="E219" s="134"/>
      <c r="F219" s="134"/>
      <c r="G219" s="134"/>
      <c r="H219" s="134"/>
      <c r="I219" s="134"/>
      <c r="J219" s="134"/>
      <c r="K219" s="164"/>
      <c r="L219" s="134"/>
      <c r="M219" s="134"/>
      <c r="N219" s="134"/>
      <c r="O219" s="165"/>
      <c r="P219" s="164"/>
      <c r="Q219" s="134"/>
      <c r="R219" s="166"/>
      <c r="S219" s="166"/>
      <c r="T219" s="166"/>
      <c r="U219" s="166"/>
      <c r="V219" s="167"/>
      <c r="W219" s="167"/>
      <c r="X219" s="167"/>
      <c r="Y219" s="134"/>
      <c r="Z219" s="134"/>
      <c r="AA219" s="134"/>
      <c r="AB219" s="164"/>
      <c r="AC219" s="134"/>
      <c r="AD219" s="134"/>
      <c r="AE219" s="134"/>
      <c r="AF219" s="165"/>
      <c r="AG219" s="164"/>
      <c r="AH219" s="134"/>
      <c r="AI219" s="166"/>
      <c r="AJ219" s="166"/>
      <c r="AK219" s="166"/>
      <c r="AL219" s="167"/>
      <c r="AM219" s="167"/>
      <c r="AN219" s="167"/>
      <c r="AO219" s="134"/>
      <c r="AP219" s="134"/>
      <c r="AQ219" s="134"/>
      <c r="AR219" s="164"/>
      <c r="AS219" s="134"/>
      <c r="AT219" s="134"/>
      <c r="AU219" s="134"/>
      <c r="AV219" s="165"/>
      <c r="AW219" s="164"/>
      <c r="AX219" s="134"/>
      <c r="AY219" s="166"/>
      <c r="AZ219" s="166"/>
      <c r="BA219" s="166"/>
      <c r="BB219" s="167"/>
      <c r="BC219" s="167"/>
      <c r="BD219" s="167"/>
      <c r="BE219" s="166"/>
      <c r="BF219" s="156"/>
      <c r="BG219" s="156"/>
      <c r="BH219" s="156"/>
      <c r="BI219" s="130"/>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68"/>
    </row>
    <row r="220" spans="1:88" s="169" customFormat="1" hidden="1">
      <c r="A220" s="132"/>
      <c r="B220" s="134"/>
      <c r="C220" s="134"/>
      <c r="D220" s="134"/>
      <c r="E220" s="134"/>
      <c r="F220" s="134"/>
      <c r="G220" s="134"/>
      <c r="H220" s="134"/>
      <c r="I220" s="134"/>
      <c r="J220" s="134"/>
      <c r="K220" s="164"/>
      <c r="L220" s="134"/>
      <c r="M220" s="134"/>
      <c r="N220" s="134"/>
      <c r="O220" s="165"/>
      <c r="P220" s="164"/>
      <c r="Q220" s="134"/>
      <c r="R220" s="166"/>
      <c r="S220" s="166"/>
      <c r="T220" s="166"/>
      <c r="U220" s="166"/>
      <c r="V220" s="167"/>
      <c r="W220" s="167"/>
      <c r="X220" s="167"/>
      <c r="Y220" s="134"/>
      <c r="Z220" s="134"/>
      <c r="AA220" s="134"/>
      <c r="AB220" s="164"/>
      <c r="AC220" s="134"/>
      <c r="AD220" s="134"/>
      <c r="AE220" s="134"/>
      <c r="AF220" s="165"/>
      <c r="AG220" s="164"/>
      <c r="AH220" s="134"/>
      <c r="AI220" s="166"/>
      <c r="AJ220" s="166"/>
      <c r="AK220" s="166"/>
      <c r="AL220" s="167"/>
      <c r="AM220" s="167"/>
      <c r="AN220" s="167"/>
      <c r="AO220" s="134"/>
      <c r="AP220" s="134"/>
      <c r="AQ220" s="134"/>
      <c r="AR220" s="164"/>
      <c r="AS220" s="134"/>
      <c r="AT220" s="134"/>
      <c r="AU220" s="134"/>
      <c r="AV220" s="165"/>
      <c r="AW220" s="164"/>
      <c r="AX220" s="134"/>
      <c r="AY220" s="166"/>
      <c r="AZ220" s="166"/>
      <c r="BA220" s="166"/>
      <c r="BB220" s="167"/>
      <c r="BC220" s="167"/>
      <c r="BD220" s="167"/>
      <c r="BE220" s="166"/>
      <c r="BF220" s="156"/>
      <c r="BG220" s="156"/>
      <c r="BH220" s="156"/>
      <c r="BI220" s="130"/>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c r="CG220" s="131"/>
      <c r="CH220" s="131"/>
      <c r="CI220" s="131"/>
      <c r="CJ220" s="168"/>
    </row>
    <row r="221" spans="1:88" s="169" customFormat="1" hidden="1">
      <c r="A221" s="132"/>
      <c r="B221" s="134"/>
      <c r="C221" s="134"/>
      <c r="D221" s="134"/>
      <c r="E221" s="134"/>
      <c r="F221" s="134"/>
      <c r="G221" s="134"/>
      <c r="H221" s="134"/>
      <c r="I221" s="134"/>
      <c r="J221" s="134"/>
      <c r="K221" s="164"/>
      <c r="L221" s="134"/>
      <c r="M221" s="134"/>
      <c r="N221" s="134"/>
      <c r="O221" s="165"/>
      <c r="P221" s="164"/>
      <c r="Q221" s="134"/>
      <c r="R221" s="166"/>
      <c r="S221" s="166"/>
      <c r="T221" s="166"/>
      <c r="U221" s="166"/>
      <c r="V221" s="167"/>
      <c r="W221" s="167"/>
      <c r="X221" s="167"/>
      <c r="Y221" s="134"/>
      <c r="Z221" s="134"/>
      <c r="AA221" s="134"/>
      <c r="AB221" s="164"/>
      <c r="AC221" s="134"/>
      <c r="AD221" s="134"/>
      <c r="AE221" s="134"/>
      <c r="AF221" s="165"/>
      <c r="AG221" s="164"/>
      <c r="AH221" s="134"/>
      <c r="AI221" s="166"/>
      <c r="AJ221" s="166"/>
      <c r="AK221" s="166"/>
      <c r="AL221" s="167"/>
      <c r="AM221" s="167"/>
      <c r="AN221" s="167"/>
      <c r="AO221" s="134"/>
      <c r="AP221" s="134"/>
      <c r="AQ221" s="134"/>
      <c r="AR221" s="164"/>
      <c r="AS221" s="134"/>
      <c r="AT221" s="134"/>
      <c r="AU221" s="134"/>
      <c r="AV221" s="165"/>
      <c r="AW221" s="164"/>
      <c r="AX221" s="134"/>
      <c r="AY221" s="166"/>
      <c r="AZ221" s="166"/>
      <c r="BA221" s="166"/>
      <c r="BB221" s="167"/>
      <c r="BC221" s="167"/>
      <c r="BD221" s="167"/>
      <c r="BE221" s="166"/>
      <c r="BF221" s="156"/>
      <c r="BG221" s="156"/>
      <c r="BH221" s="156"/>
      <c r="BI221" s="130"/>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c r="CG221" s="131"/>
      <c r="CH221" s="131"/>
      <c r="CI221" s="131"/>
      <c r="CJ221" s="168"/>
    </row>
    <row r="222" spans="1:88" s="169" customFormat="1" hidden="1">
      <c r="A222" s="132"/>
      <c r="B222" s="134"/>
      <c r="C222" s="134"/>
      <c r="D222" s="134"/>
      <c r="E222" s="134"/>
      <c r="F222" s="134"/>
      <c r="G222" s="134"/>
      <c r="H222" s="134"/>
      <c r="I222" s="134"/>
      <c r="J222" s="134"/>
      <c r="K222" s="164"/>
      <c r="L222" s="134"/>
      <c r="M222" s="134"/>
      <c r="N222" s="134"/>
      <c r="O222" s="165"/>
      <c r="P222" s="164"/>
      <c r="Q222" s="134"/>
      <c r="R222" s="166"/>
      <c r="S222" s="166"/>
      <c r="T222" s="166"/>
      <c r="U222" s="166"/>
      <c r="V222" s="167"/>
      <c r="W222" s="167"/>
      <c r="X222" s="167"/>
      <c r="Y222" s="134"/>
      <c r="Z222" s="134"/>
      <c r="AA222" s="134"/>
      <c r="AB222" s="164"/>
      <c r="AC222" s="134"/>
      <c r="AD222" s="134"/>
      <c r="AE222" s="134"/>
      <c r="AF222" s="165"/>
      <c r="AG222" s="164"/>
      <c r="AH222" s="134"/>
      <c r="AI222" s="166"/>
      <c r="AJ222" s="166"/>
      <c r="AK222" s="166"/>
      <c r="AL222" s="167"/>
      <c r="AM222" s="167"/>
      <c r="AN222" s="167"/>
      <c r="AO222" s="134"/>
      <c r="AP222" s="134"/>
      <c r="AQ222" s="134"/>
      <c r="AR222" s="164"/>
      <c r="AS222" s="134"/>
      <c r="AT222" s="134"/>
      <c r="AU222" s="134"/>
      <c r="AV222" s="165"/>
      <c r="AW222" s="164"/>
      <c r="AX222" s="134"/>
      <c r="AY222" s="166"/>
      <c r="AZ222" s="166"/>
      <c r="BA222" s="166"/>
      <c r="BB222" s="167"/>
      <c r="BC222" s="167"/>
      <c r="BD222" s="167"/>
      <c r="BE222" s="166"/>
      <c r="BF222" s="156"/>
      <c r="BG222" s="156"/>
      <c r="BH222" s="156"/>
      <c r="BI222" s="130"/>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c r="CG222" s="131"/>
      <c r="CH222" s="131"/>
      <c r="CI222" s="131"/>
      <c r="CJ222" s="168"/>
    </row>
    <row r="223" spans="1:88" s="169" customFormat="1" hidden="1">
      <c r="A223" s="132"/>
      <c r="B223" s="134"/>
      <c r="C223" s="134"/>
      <c r="D223" s="134"/>
      <c r="E223" s="134"/>
      <c r="F223" s="134"/>
      <c r="G223" s="134"/>
      <c r="H223" s="134"/>
      <c r="I223" s="134"/>
      <c r="J223" s="134"/>
      <c r="K223" s="164"/>
      <c r="L223" s="134"/>
      <c r="M223" s="134"/>
      <c r="N223" s="134"/>
      <c r="O223" s="165"/>
      <c r="P223" s="164"/>
      <c r="Q223" s="134"/>
      <c r="R223" s="166"/>
      <c r="S223" s="166"/>
      <c r="T223" s="166"/>
      <c r="U223" s="166"/>
      <c r="V223" s="167"/>
      <c r="W223" s="167"/>
      <c r="X223" s="167"/>
      <c r="Y223" s="134"/>
      <c r="Z223" s="134"/>
      <c r="AA223" s="134"/>
      <c r="AB223" s="164"/>
      <c r="AC223" s="134"/>
      <c r="AD223" s="134"/>
      <c r="AE223" s="134"/>
      <c r="AF223" s="165"/>
      <c r="AG223" s="164"/>
      <c r="AH223" s="134"/>
      <c r="AI223" s="166"/>
      <c r="AJ223" s="166"/>
      <c r="AK223" s="166"/>
      <c r="AL223" s="167"/>
      <c r="AM223" s="167"/>
      <c r="AN223" s="167"/>
      <c r="AO223" s="134"/>
      <c r="AP223" s="134"/>
      <c r="AQ223" s="134"/>
      <c r="AR223" s="164"/>
      <c r="AS223" s="134"/>
      <c r="AT223" s="134"/>
      <c r="AU223" s="134"/>
      <c r="AV223" s="165"/>
      <c r="AW223" s="164"/>
      <c r="AX223" s="134"/>
      <c r="AY223" s="166"/>
      <c r="AZ223" s="166"/>
      <c r="BA223" s="166"/>
      <c r="BB223" s="167"/>
      <c r="BC223" s="167"/>
      <c r="BD223" s="167"/>
      <c r="BE223" s="166"/>
      <c r="BF223" s="156"/>
      <c r="BG223" s="156"/>
      <c r="BH223" s="156"/>
      <c r="BI223" s="130"/>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c r="CG223" s="131"/>
      <c r="CH223" s="131"/>
      <c r="CI223" s="131"/>
      <c r="CJ223" s="168"/>
    </row>
    <row r="224" spans="1:88" s="169" customFormat="1" hidden="1">
      <c r="A224" s="132"/>
      <c r="B224" s="134"/>
      <c r="C224" s="134"/>
      <c r="D224" s="134"/>
      <c r="E224" s="134"/>
      <c r="F224" s="134"/>
      <c r="G224" s="134"/>
      <c r="H224" s="134"/>
      <c r="I224" s="134"/>
      <c r="J224" s="134"/>
      <c r="K224" s="164"/>
      <c r="L224" s="134"/>
      <c r="M224" s="134"/>
      <c r="N224" s="134"/>
      <c r="O224" s="165"/>
      <c r="P224" s="164"/>
      <c r="Q224" s="134"/>
      <c r="R224" s="166"/>
      <c r="S224" s="166"/>
      <c r="T224" s="166"/>
      <c r="U224" s="166"/>
      <c r="V224" s="167"/>
      <c r="W224" s="167"/>
      <c r="X224" s="167"/>
      <c r="Y224" s="134"/>
      <c r="Z224" s="134"/>
      <c r="AA224" s="134"/>
      <c r="AB224" s="164"/>
      <c r="AC224" s="134"/>
      <c r="AD224" s="134"/>
      <c r="AE224" s="134"/>
      <c r="AF224" s="165"/>
      <c r="AG224" s="164"/>
      <c r="AH224" s="134"/>
      <c r="AI224" s="166"/>
      <c r="AJ224" s="166"/>
      <c r="AK224" s="166"/>
      <c r="AL224" s="167"/>
      <c r="AM224" s="167"/>
      <c r="AN224" s="167"/>
      <c r="AO224" s="134"/>
      <c r="AP224" s="134"/>
      <c r="AQ224" s="134"/>
      <c r="AR224" s="164"/>
      <c r="AS224" s="134"/>
      <c r="AT224" s="134"/>
      <c r="AU224" s="134"/>
      <c r="AV224" s="165"/>
      <c r="AW224" s="164"/>
      <c r="AX224" s="134"/>
      <c r="AY224" s="166"/>
      <c r="AZ224" s="166"/>
      <c r="BA224" s="166"/>
      <c r="BB224" s="167"/>
      <c r="BC224" s="167"/>
      <c r="BD224" s="167"/>
      <c r="BE224" s="166"/>
      <c r="BF224" s="156"/>
      <c r="BG224" s="156"/>
      <c r="BH224" s="156"/>
      <c r="BI224" s="130"/>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c r="CG224" s="131"/>
      <c r="CH224" s="131"/>
      <c r="CI224" s="131"/>
      <c r="CJ224" s="168"/>
    </row>
    <row r="225" spans="1:88" s="169" customFormat="1" hidden="1">
      <c r="A225" s="132"/>
      <c r="B225" s="134"/>
      <c r="C225" s="134"/>
      <c r="D225" s="134"/>
      <c r="E225" s="134"/>
      <c r="F225" s="134"/>
      <c r="G225" s="134"/>
      <c r="H225" s="134"/>
      <c r="I225" s="134"/>
      <c r="J225" s="134"/>
      <c r="K225" s="164"/>
      <c r="L225" s="134"/>
      <c r="M225" s="134"/>
      <c r="N225" s="134"/>
      <c r="O225" s="165"/>
      <c r="P225" s="164"/>
      <c r="Q225" s="134"/>
      <c r="R225" s="166"/>
      <c r="S225" s="166"/>
      <c r="T225" s="166"/>
      <c r="U225" s="166"/>
      <c r="V225" s="167"/>
      <c r="W225" s="167"/>
      <c r="X225" s="167"/>
      <c r="Y225" s="134"/>
      <c r="Z225" s="134"/>
      <c r="AA225" s="134"/>
      <c r="AB225" s="164"/>
      <c r="AC225" s="134"/>
      <c r="AD225" s="134"/>
      <c r="AE225" s="134"/>
      <c r="AF225" s="165"/>
      <c r="AG225" s="164"/>
      <c r="AH225" s="134"/>
      <c r="AI225" s="166"/>
      <c r="AJ225" s="166"/>
      <c r="AK225" s="166"/>
      <c r="AL225" s="167"/>
      <c r="AM225" s="167"/>
      <c r="AN225" s="167"/>
      <c r="AO225" s="134"/>
      <c r="AP225" s="134"/>
      <c r="AQ225" s="134"/>
      <c r="AR225" s="164"/>
      <c r="AS225" s="134"/>
      <c r="AT225" s="134"/>
      <c r="AU225" s="134"/>
      <c r="AV225" s="165"/>
      <c r="AW225" s="164"/>
      <c r="AX225" s="134"/>
      <c r="AY225" s="166"/>
      <c r="AZ225" s="166"/>
      <c r="BA225" s="166"/>
      <c r="BB225" s="167"/>
      <c r="BC225" s="167"/>
      <c r="BD225" s="167"/>
      <c r="BE225" s="166"/>
      <c r="BF225" s="156"/>
      <c r="BG225" s="156"/>
      <c r="BH225" s="156"/>
      <c r="BI225" s="130"/>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c r="CG225" s="131"/>
      <c r="CH225" s="131"/>
      <c r="CI225" s="131"/>
      <c r="CJ225" s="168"/>
    </row>
    <row r="226" spans="1:88" s="169" customFormat="1" hidden="1">
      <c r="A226" s="132"/>
      <c r="B226" s="134"/>
      <c r="C226" s="134"/>
      <c r="D226" s="134"/>
      <c r="E226" s="134"/>
      <c r="F226" s="134"/>
      <c r="G226" s="134"/>
      <c r="H226" s="134"/>
      <c r="I226" s="134"/>
      <c r="J226" s="134"/>
      <c r="K226" s="164"/>
      <c r="L226" s="134"/>
      <c r="M226" s="134"/>
      <c r="N226" s="134"/>
      <c r="O226" s="165"/>
      <c r="P226" s="164"/>
      <c r="Q226" s="134"/>
      <c r="R226" s="166"/>
      <c r="S226" s="166"/>
      <c r="T226" s="166"/>
      <c r="U226" s="166"/>
      <c r="V226" s="167"/>
      <c r="W226" s="167"/>
      <c r="X226" s="167"/>
      <c r="Y226" s="134"/>
      <c r="Z226" s="134"/>
      <c r="AA226" s="134"/>
      <c r="AB226" s="164"/>
      <c r="AC226" s="134"/>
      <c r="AD226" s="134"/>
      <c r="AE226" s="134"/>
      <c r="AF226" s="165"/>
      <c r="AG226" s="164"/>
      <c r="AH226" s="134"/>
      <c r="AI226" s="166"/>
      <c r="AJ226" s="166"/>
      <c r="AK226" s="166"/>
      <c r="AL226" s="167"/>
      <c r="AM226" s="167"/>
      <c r="AN226" s="167"/>
      <c r="AO226" s="134"/>
      <c r="AP226" s="134"/>
      <c r="AQ226" s="134"/>
      <c r="AR226" s="164"/>
      <c r="AS226" s="134"/>
      <c r="AT226" s="134"/>
      <c r="AU226" s="134"/>
      <c r="AV226" s="165"/>
      <c r="AW226" s="164"/>
      <c r="AX226" s="134"/>
      <c r="AY226" s="166"/>
      <c r="AZ226" s="166"/>
      <c r="BA226" s="166"/>
      <c r="BB226" s="167"/>
      <c r="BC226" s="167"/>
      <c r="BD226" s="167"/>
      <c r="BE226" s="166"/>
      <c r="BF226" s="156"/>
      <c r="BG226" s="156"/>
      <c r="BH226" s="156"/>
      <c r="BI226" s="130"/>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c r="CG226" s="131"/>
      <c r="CH226" s="131"/>
      <c r="CI226" s="131"/>
      <c r="CJ226" s="168"/>
    </row>
    <row r="227" spans="1:88" s="169" customFormat="1" hidden="1">
      <c r="A227" s="132"/>
      <c r="B227" s="134"/>
      <c r="C227" s="134"/>
      <c r="D227" s="134"/>
      <c r="E227" s="134"/>
      <c r="F227" s="134"/>
      <c r="G227" s="134"/>
      <c r="H227" s="134"/>
      <c r="I227" s="134"/>
      <c r="J227" s="134"/>
      <c r="K227" s="164"/>
      <c r="L227" s="134"/>
      <c r="M227" s="134"/>
      <c r="N227" s="134"/>
      <c r="O227" s="165"/>
      <c r="P227" s="164"/>
      <c r="Q227" s="134"/>
      <c r="R227" s="166"/>
      <c r="S227" s="166"/>
      <c r="T227" s="166"/>
      <c r="U227" s="166"/>
      <c r="V227" s="167"/>
      <c r="W227" s="167"/>
      <c r="X227" s="167"/>
      <c r="Y227" s="134"/>
      <c r="Z227" s="134"/>
      <c r="AA227" s="134"/>
      <c r="AB227" s="164"/>
      <c r="AC227" s="134"/>
      <c r="AD227" s="134"/>
      <c r="AE227" s="134"/>
      <c r="AF227" s="165"/>
      <c r="AG227" s="164"/>
      <c r="AH227" s="134"/>
      <c r="AI227" s="166"/>
      <c r="AJ227" s="166"/>
      <c r="AK227" s="166"/>
      <c r="AL227" s="167"/>
      <c r="AM227" s="167"/>
      <c r="AN227" s="167"/>
      <c r="AO227" s="134"/>
      <c r="AP227" s="134"/>
      <c r="AQ227" s="134"/>
      <c r="AR227" s="164"/>
      <c r="AS227" s="134"/>
      <c r="AT227" s="134"/>
      <c r="AU227" s="134"/>
      <c r="AV227" s="165"/>
      <c r="AW227" s="164"/>
      <c r="AX227" s="134"/>
      <c r="AY227" s="166"/>
      <c r="AZ227" s="166"/>
      <c r="BA227" s="166"/>
      <c r="BB227" s="167"/>
      <c r="BC227" s="167"/>
      <c r="BD227" s="167"/>
      <c r="BE227" s="166"/>
      <c r="BF227" s="156"/>
      <c r="BG227" s="156"/>
      <c r="BH227" s="156"/>
      <c r="BI227" s="130"/>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c r="CG227" s="131"/>
      <c r="CH227" s="131"/>
      <c r="CI227" s="131"/>
      <c r="CJ227" s="168"/>
    </row>
    <row r="228" spans="1:88" s="169" customFormat="1" hidden="1">
      <c r="A228" s="132"/>
      <c r="B228" s="134"/>
      <c r="C228" s="134"/>
      <c r="D228" s="134"/>
      <c r="E228" s="134"/>
      <c r="F228" s="134"/>
      <c r="G228" s="134"/>
      <c r="H228" s="134"/>
      <c r="I228" s="134"/>
      <c r="J228" s="134"/>
      <c r="K228" s="164"/>
      <c r="L228" s="134"/>
      <c r="M228" s="134"/>
      <c r="N228" s="134"/>
      <c r="O228" s="165"/>
      <c r="P228" s="164"/>
      <c r="Q228" s="134"/>
      <c r="R228" s="166"/>
      <c r="S228" s="166"/>
      <c r="T228" s="166"/>
      <c r="U228" s="166"/>
      <c r="V228" s="167"/>
      <c r="W228" s="167"/>
      <c r="X228" s="167"/>
      <c r="Y228" s="134"/>
      <c r="Z228" s="134"/>
      <c r="AA228" s="134"/>
      <c r="AB228" s="164"/>
      <c r="AC228" s="134"/>
      <c r="AD228" s="134"/>
      <c r="AE228" s="134"/>
      <c r="AF228" s="165"/>
      <c r="AG228" s="164"/>
      <c r="AH228" s="134"/>
      <c r="AI228" s="166"/>
      <c r="AJ228" s="166"/>
      <c r="AK228" s="166"/>
      <c r="AL228" s="167"/>
      <c r="AM228" s="167"/>
      <c r="AN228" s="167"/>
      <c r="AO228" s="134"/>
      <c r="AP228" s="134"/>
      <c r="AQ228" s="134"/>
      <c r="AR228" s="164"/>
      <c r="AS228" s="134"/>
      <c r="AT228" s="134"/>
      <c r="AU228" s="134"/>
      <c r="AV228" s="165"/>
      <c r="AW228" s="164"/>
      <c r="AX228" s="134"/>
      <c r="AY228" s="166"/>
      <c r="AZ228" s="166"/>
      <c r="BA228" s="166"/>
      <c r="BB228" s="167"/>
      <c r="BC228" s="167"/>
      <c r="BD228" s="167"/>
      <c r="BE228" s="166"/>
      <c r="BF228" s="156"/>
      <c r="BG228" s="156"/>
      <c r="BH228" s="156"/>
      <c r="BI228" s="130"/>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c r="CG228" s="131"/>
      <c r="CH228" s="131"/>
      <c r="CI228" s="131"/>
      <c r="CJ228" s="168"/>
    </row>
    <row r="229" spans="1:88" s="169" customFormat="1" hidden="1">
      <c r="A229" s="132"/>
      <c r="B229" s="134"/>
      <c r="C229" s="134"/>
      <c r="D229" s="134"/>
      <c r="E229" s="134"/>
      <c r="F229" s="134"/>
      <c r="G229" s="134"/>
      <c r="H229" s="134"/>
      <c r="I229" s="134"/>
      <c r="J229" s="134"/>
      <c r="K229" s="164"/>
      <c r="L229" s="134"/>
      <c r="M229" s="134"/>
      <c r="N229" s="134"/>
      <c r="O229" s="165"/>
      <c r="P229" s="164"/>
      <c r="Q229" s="134"/>
      <c r="R229" s="166"/>
      <c r="S229" s="166"/>
      <c r="T229" s="166"/>
      <c r="U229" s="166"/>
      <c r="V229" s="167"/>
      <c r="W229" s="167"/>
      <c r="X229" s="167"/>
      <c r="Y229" s="134"/>
      <c r="Z229" s="134"/>
      <c r="AA229" s="134"/>
      <c r="AB229" s="164"/>
      <c r="AC229" s="134"/>
      <c r="AD229" s="134"/>
      <c r="AE229" s="134"/>
      <c r="AF229" s="165"/>
      <c r="AG229" s="164"/>
      <c r="AH229" s="134"/>
      <c r="AI229" s="166"/>
      <c r="AJ229" s="166"/>
      <c r="AK229" s="166"/>
      <c r="AL229" s="167"/>
      <c r="AM229" s="167"/>
      <c r="AN229" s="167"/>
      <c r="AO229" s="134"/>
      <c r="AP229" s="134"/>
      <c r="AQ229" s="134"/>
      <c r="AR229" s="164"/>
      <c r="AS229" s="134"/>
      <c r="AT229" s="134"/>
      <c r="AU229" s="134"/>
      <c r="AV229" s="165"/>
      <c r="AW229" s="164"/>
      <c r="AX229" s="134"/>
      <c r="AY229" s="166"/>
      <c r="AZ229" s="166"/>
      <c r="BA229" s="166"/>
      <c r="BB229" s="167"/>
      <c r="BC229" s="167"/>
      <c r="BD229" s="167"/>
      <c r="BE229" s="166"/>
      <c r="BF229" s="156"/>
      <c r="BG229" s="156"/>
      <c r="BH229" s="156"/>
      <c r="BI229" s="130"/>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c r="CG229" s="131"/>
      <c r="CH229" s="131"/>
      <c r="CI229" s="131"/>
      <c r="CJ229" s="168"/>
    </row>
    <row r="230" spans="1:88" s="169" customFormat="1" hidden="1">
      <c r="A230" s="132"/>
      <c r="B230" s="134"/>
      <c r="C230" s="134"/>
      <c r="D230" s="134"/>
      <c r="E230" s="134"/>
      <c r="F230" s="134"/>
      <c r="G230" s="134"/>
      <c r="H230" s="134"/>
      <c r="I230" s="134"/>
      <c r="J230" s="134"/>
      <c r="K230" s="164"/>
      <c r="L230" s="134"/>
      <c r="M230" s="134"/>
      <c r="N230" s="134"/>
      <c r="O230" s="165"/>
      <c r="P230" s="164"/>
      <c r="Q230" s="134"/>
      <c r="R230" s="166"/>
      <c r="S230" s="166"/>
      <c r="T230" s="166"/>
      <c r="U230" s="166"/>
      <c r="V230" s="167"/>
      <c r="W230" s="167"/>
      <c r="X230" s="167"/>
      <c r="Y230" s="134"/>
      <c r="Z230" s="134"/>
      <c r="AA230" s="134"/>
      <c r="AB230" s="164"/>
      <c r="AC230" s="134"/>
      <c r="AD230" s="134"/>
      <c r="AE230" s="134"/>
      <c r="AF230" s="165"/>
      <c r="AG230" s="164"/>
      <c r="AH230" s="134"/>
      <c r="AI230" s="166"/>
      <c r="AJ230" s="166"/>
      <c r="AK230" s="166"/>
      <c r="AL230" s="167"/>
      <c r="AM230" s="167"/>
      <c r="AN230" s="167"/>
      <c r="AO230" s="134"/>
      <c r="AP230" s="134"/>
      <c r="AQ230" s="134"/>
      <c r="AR230" s="164"/>
      <c r="AS230" s="134"/>
      <c r="AT230" s="134"/>
      <c r="AU230" s="134"/>
      <c r="AV230" s="165"/>
      <c r="AW230" s="164"/>
      <c r="AX230" s="134"/>
      <c r="AY230" s="166"/>
      <c r="AZ230" s="166"/>
      <c r="BA230" s="166"/>
      <c r="BB230" s="167"/>
      <c r="BC230" s="167"/>
      <c r="BD230" s="167"/>
      <c r="BE230" s="166"/>
      <c r="BF230" s="156"/>
      <c r="BG230" s="156"/>
      <c r="BH230" s="156"/>
      <c r="BI230" s="130"/>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c r="CG230" s="131"/>
      <c r="CH230" s="131"/>
      <c r="CI230" s="131"/>
      <c r="CJ230" s="168"/>
    </row>
    <row r="231" spans="1:88" s="169" customFormat="1" hidden="1">
      <c r="A231" s="132"/>
      <c r="B231" s="134"/>
      <c r="C231" s="134"/>
      <c r="D231" s="134"/>
      <c r="E231" s="134"/>
      <c r="F231" s="134"/>
      <c r="G231" s="134"/>
      <c r="H231" s="134"/>
      <c r="I231" s="134"/>
      <c r="J231" s="134"/>
      <c r="K231" s="164"/>
      <c r="L231" s="134"/>
      <c r="M231" s="134"/>
      <c r="N231" s="134"/>
      <c r="O231" s="165"/>
      <c r="P231" s="164"/>
      <c r="Q231" s="134"/>
      <c r="R231" s="166"/>
      <c r="S231" s="166"/>
      <c r="T231" s="166"/>
      <c r="U231" s="166"/>
      <c r="V231" s="167"/>
      <c r="W231" s="167"/>
      <c r="X231" s="167"/>
      <c r="Y231" s="134"/>
      <c r="Z231" s="134"/>
      <c r="AA231" s="134"/>
      <c r="AB231" s="164"/>
      <c r="AC231" s="134"/>
      <c r="AD231" s="134"/>
      <c r="AE231" s="134"/>
      <c r="AF231" s="165"/>
      <c r="AG231" s="164"/>
      <c r="AH231" s="134"/>
      <c r="AI231" s="166"/>
      <c r="AJ231" s="166"/>
      <c r="AK231" s="166"/>
      <c r="AL231" s="167"/>
      <c r="AM231" s="167"/>
      <c r="AN231" s="167"/>
      <c r="AO231" s="134"/>
      <c r="AP231" s="134"/>
      <c r="AQ231" s="134"/>
      <c r="AR231" s="164"/>
      <c r="AS231" s="134"/>
      <c r="AT231" s="134"/>
      <c r="AU231" s="134"/>
      <c r="AV231" s="165"/>
      <c r="AW231" s="164"/>
      <c r="AX231" s="134"/>
      <c r="AY231" s="166"/>
      <c r="AZ231" s="166"/>
      <c r="BA231" s="166"/>
      <c r="BB231" s="167"/>
      <c r="BC231" s="167"/>
      <c r="BD231" s="167"/>
      <c r="BE231" s="166"/>
      <c r="BF231" s="156"/>
      <c r="BG231" s="156"/>
      <c r="BH231" s="156"/>
      <c r="BI231" s="130"/>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c r="CG231" s="131"/>
      <c r="CH231" s="131"/>
      <c r="CI231" s="131"/>
      <c r="CJ231" s="168"/>
    </row>
    <row r="232" spans="1:88" s="169" customFormat="1" hidden="1">
      <c r="A232" s="132"/>
      <c r="B232" s="134"/>
      <c r="C232" s="134"/>
      <c r="D232" s="134"/>
      <c r="E232" s="134"/>
      <c r="F232" s="134"/>
      <c r="G232" s="134"/>
      <c r="H232" s="134"/>
      <c r="I232" s="134"/>
      <c r="J232" s="134"/>
      <c r="K232" s="164"/>
      <c r="L232" s="134"/>
      <c r="M232" s="134"/>
      <c r="N232" s="134"/>
      <c r="O232" s="165"/>
      <c r="P232" s="164"/>
      <c r="Q232" s="134"/>
      <c r="R232" s="166"/>
      <c r="S232" s="166"/>
      <c r="T232" s="166"/>
      <c r="U232" s="166"/>
      <c r="V232" s="167"/>
      <c r="W232" s="167"/>
      <c r="X232" s="167"/>
      <c r="Y232" s="134"/>
      <c r="Z232" s="134"/>
      <c r="AA232" s="134"/>
      <c r="AB232" s="164"/>
      <c r="AC232" s="134"/>
      <c r="AD232" s="134"/>
      <c r="AE232" s="134"/>
      <c r="AF232" s="165"/>
      <c r="AG232" s="164"/>
      <c r="AH232" s="134"/>
      <c r="AI232" s="166"/>
      <c r="AJ232" s="166"/>
      <c r="AK232" s="166"/>
      <c r="AL232" s="167"/>
      <c r="AM232" s="167"/>
      <c r="AN232" s="167"/>
      <c r="AO232" s="134"/>
      <c r="AP232" s="134"/>
      <c r="AQ232" s="134"/>
      <c r="AR232" s="164"/>
      <c r="AS232" s="134"/>
      <c r="AT232" s="134"/>
      <c r="AU232" s="134"/>
      <c r="AV232" s="165"/>
      <c r="AW232" s="164"/>
      <c r="AX232" s="134"/>
      <c r="AY232" s="166"/>
      <c r="AZ232" s="166"/>
      <c r="BA232" s="166"/>
      <c r="BB232" s="167"/>
      <c r="BC232" s="167"/>
      <c r="BD232" s="167"/>
      <c r="BE232" s="166"/>
      <c r="BF232" s="156"/>
      <c r="BG232" s="156"/>
      <c r="BH232" s="156"/>
      <c r="BI232" s="130"/>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c r="CG232" s="131"/>
      <c r="CH232" s="131"/>
      <c r="CI232" s="131"/>
      <c r="CJ232" s="168"/>
    </row>
    <row r="233" spans="1:88" s="169" customFormat="1" hidden="1">
      <c r="A233" s="132"/>
      <c r="B233" s="134"/>
      <c r="C233" s="134"/>
      <c r="D233" s="134"/>
      <c r="E233" s="134"/>
      <c r="F233" s="134"/>
      <c r="G233" s="134"/>
      <c r="H233" s="134"/>
      <c r="I233" s="134"/>
      <c r="J233" s="134"/>
      <c r="K233" s="164"/>
      <c r="L233" s="134"/>
      <c r="M233" s="134"/>
      <c r="N233" s="134"/>
      <c r="O233" s="165"/>
      <c r="P233" s="164"/>
      <c r="Q233" s="134"/>
      <c r="R233" s="166"/>
      <c r="S233" s="166"/>
      <c r="T233" s="166"/>
      <c r="U233" s="166"/>
      <c r="V233" s="167"/>
      <c r="W233" s="167"/>
      <c r="X233" s="167"/>
      <c r="Y233" s="134"/>
      <c r="Z233" s="134"/>
      <c r="AA233" s="134"/>
      <c r="AB233" s="164"/>
      <c r="AC233" s="134"/>
      <c r="AD233" s="134"/>
      <c r="AE233" s="134"/>
      <c r="AF233" s="165"/>
      <c r="AG233" s="164"/>
      <c r="AH233" s="134"/>
      <c r="AI233" s="166"/>
      <c r="AJ233" s="166"/>
      <c r="AK233" s="166"/>
      <c r="AL233" s="167"/>
      <c r="AM233" s="167"/>
      <c r="AN233" s="167"/>
      <c r="AO233" s="134"/>
      <c r="AP233" s="134"/>
      <c r="AQ233" s="134"/>
      <c r="AR233" s="164"/>
      <c r="AS233" s="134"/>
      <c r="AT233" s="134"/>
      <c r="AU233" s="134"/>
      <c r="AV233" s="165"/>
      <c r="AW233" s="164"/>
      <c r="AX233" s="134"/>
      <c r="AY233" s="166"/>
      <c r="AZ233" s="166"/>
      <c r="BA233" s="166"/>
      <c r="BB233" s="167"/>
      <c r="BC233" s="167"/>
      <c r="BD233" s="167"/>
      <c r="BE233" s="166"/>
      <c r="BF233" s="156"/>
      <c r="BG233" s="156"/>
      <c r="BH233" s="156"/>
      <c r="BI233" s="130"/>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c r="CG233" s="131"/>
      <c r="CH233" s="131"/>
      <c r="CI233" s="131"/>
      <c r="CJ233" s="168"/>
    </row>
    <row r="234" spans="1:88" s="169" customFormat="1" hidden="1">
      <c r="A234" s="132"/>
      <c r="B234" s="134"/>
      <c r="C234" s="134"/>
      <c r="D234" s="134"/>
      <c r="E234" s="134"/>
      <c r="F234" s="134"/>
      <c r="G234" s="134"/>
      <c r="H234" s="134"/>
      <c r="I234" s="134"/>
      <c r="J234" s="134"/>
      <c r="K234" s="164"/>
      <c r="L234" s="134"/>
      <c r="M234" s="134"/>
      <c r="N234" s="134"/>
      <c r="O234" s="165"/>
      <c r="P234" s="164"/>
      <c r="Q234" s="134"/>
      <c r="R234" s="166"/>
      <c r="S234" s="166"/>
      <c r="T234" s="166"/>
      <c r="U234" s="166"/>
      <c r="V234" s="167"/>
      <c r="W234" s="167"/>
      <c r="X234" s="167"/>
      <c r="Y234" s="134"/>
      <c r="Z234" s="134"/>
      <c r="AA234" s="134"/>
      <c r="AB234" s="164"/>
      <c r="AC234" s="134"/>
      <c r="AD234" s="134"/>
      <c r="AE234" s="134"/>
      <c r="AF234" s="165"/>
      <c r="AG234" s="164"/>
      <c r="AH234" s="134"/>
      <c r="AI234" s="166"/>
      <c r="AJ234" s="166"/>
      <c r="AK234" s="166"/>
      <c r="AL234" s="167"/>
      <c r="AM234" s="167"/>
      <c r="AN234" s="167"/>
      <c r="AO234" s="134"/>
      <c r="AP234" s="134"/>
      <c r="AQ234" s="134"/>
      <c r="AR234" s="164"/>
      <c r="AS234" s="134"/>
      <c r="AT234" s="134"/>
      <c r="AU234" s="134"/>
      <c r="AV234" s="165"/>
      <c r="AW234" s="164"/>
      <c r="AX234" s="134"/>
      <c r="AY234" s="166"/>
      <c r="AZ234" s="166"/>
      <c r="BA234" s="166"/>
      <c r="BB234" s="167"/>
      <c r="BC234" s="167"/>
      <c r="BD234" s="167"/>
      <c r="BE234" s="166"/>
      <c r="BF234" s="156"/>
      <c r="BG234" s="156"/>
      <c r="BH234" s="156"/>
      <c r="BI234" s="130"/>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c r="CG234" s="131"/>
      <c r="CH234" s="131"/>
      <c r="CI234" s="131"/>
      <c r="CJ234" s="168"/>
    </row>
    <row r="235" spans="1:88" s="169" customFormat="1" hidden="1">
      <c r="A235" s="132"/>
      <c r="B235" s="134"/>
      <c r="C235" s="134"/>
      <c r="D235" s="134"/>
      <c r="E235" s="134"/>
      <c r="F235" s="134"/>
      <c r="G235" s="134"/>
      <c r="H235" s="134"/>
      <c r="I235" s="134"/>
      <c r="J235" s="134"/>
      <c r="K235" s="164"/>
      <c r="L235" s="134"/>
      <c r="M235" s="134"/>
      <c r="N235" s="134"/>
      <c r="O235" s="165"/>
      <c r="P235" s="164"/>
      <c r="Q235" s="134"/>
      <c r="R235" s="166"/>
      <c r="S235" s="166"/>
      <c r="T235" s="166"/>
      <c r="U235" s="166"/>
      <c r="V235" s="167"/>
      <c r="W235" s="167"/>
      <c r="X235" s="167"/>
      <c r="Y235" s="134"/>
      <c r="Z235" s="134"/>
      <c r="AA235" s="134"/>
      <c r="AB235" s="164"/>
      <c r="AC235" s="134"/>
      <c r="AD235" s="134"/>
      <c r="AE235" s="134"/>
      <c r="AF235" s="165"/>
      <c r="AG235" s="164"/>
      <c r="AH235" s="134"/>
      <c r="AI235" s="166"/>
      <c r="AJ235" s="166"/>
      <c r="AK235" s="166"/>
      <c r="AL235" s="167"/>
      <c r="AM235" s="167"/>
      <c r="AN235" s="167"/>
      <c r="AO235" s="134"/>
      <c r="AP235" s="134"/>
      <c r="AQ235" s="134"/>
      <c r="AR235" s="164"/>
      <c r="AS235" s="134"/>
      <c r="AT235" s="134"/>
      <c r="AU235" s="134"/>
      <c r="AV235" s="165"/>
      <c r="AW235" s="164"/>
      <c r="AX235" s="134"/>
      <c r="AY235" s="166"/>
      <c r="AZ235" s="166"/>
      <c r="BA235" s="166"/>
      <c r="BB235" s="167"/>
      <c r="BC235" s="167"/>
      <c r="BD235" s="167"/>
      <c r="BE235" s="166"/>
      <c r="BF235" s="156"/>
      <c r="BG235" s="156"/>
      <c r="BH235" s="156"/>
      <c r="BI235" s="130"/>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c r="CG235" s="131"/>
      <c r="CH235" s="131"/>
      <c r="CI235" s="131"/>
      <c r="CJ235" s="168"/>
    </row>
    <row r="236" spans="1:88" s="169" customFormat="1" hidden="1">
      <c r="A236" s="132"/>
      <c r="B236" s="134"/>
      <c r="C236" s="134"/>
      <c r="D236" s="134"/>
      <c r="E236" s="134"/>
      <c r="F236" s="134"/>
      <c r="G236" s="134"/>
      <c r="H236" s="134"/>
      <c r="I236" s="134"/>
      <c r="J236" s="134"/>
      <c r="K236" s="164"/>
      <c r="L236" s="134"/>
      <c r="M236" s="134"/>
      <c r="N236" s="134"/>
      <c r="O236" s="165"/>
      <c r="P236" s="164"/>
      <c r="Q236" s="134"/>
      <c r="R236" s="166"/>
      <c r="S236" s="166"/>
      <c r="T236" s="166"/>
      <c r="U236" s="166"/>
      <c r="V236" s="167"/>
      <c r="W236" s="167"/>
      <c r="X236" s="167"/>
      <c r="Y236" s="134"/>
      <c r="Z236" s="134"/>
      <c r="AA236" s="134"/>
      <c r="AB236" s="164"/>
      <c r="AC236" s="134"/>
      <c r="AD236" s="134"/>
      <c r="AE236" s="134"/>
      <c r="AF236" s="165"/>
      <c r="AG236" s="164"/>
      <c r="AH236" s="134"/>
      <c r="AI236" s="166"/>
      <c r="AJ236" s="166"/>
      <c r="AK236" s="166"/>
      <c r="AL236" s="167"/>
      <c r="AM236" s="167"/>
      <c r="AN236" s="167"/>
      <c r="AO236" s="134"/>
      <c r="AP236" s="134"/>
      <c r="AQ236" s="134"/>
      <c r="AR236" s="164"/>
      <c r="AS236" s="134"/>
      <c r="AT236" s="134"/>
      <c r="AU236" s="134"/>
      <c r="AV236" s="165"/>
      <c r="AW236" s="164"/>
      <c r="AX236" s="134"/>
      <c r="AY236" s="166"/>
      <c r="AZ236" s="166"/>
      <c r="BA236" s="166"/>
      <c r="BB236" s="167"/>
      <c r="BC236" s="167"/>
      <c r="BD236" s="167"/>
      <c r="BE236" s="166"/>
      <c r="BF236" s="156"/>
      <c r="BG236" s="156"/>
      <c r="BH236" s="156"/>
      <c r="BI236" s="130"/>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c r="CG236" s="131"/>
      <c r="CH236" s="131"/>
      <c r="CI236" s="131"/>
      <c r="CJ236" s="168"/>
    </row>
    <row r="237" spans="1:88" s="169" customFormat="1" hidden="1">
      <c r="A237" s="132"/>
      <c r="B237" s="134"/>
      <c r="C237" s="134"/>
      <c r="D237" s="134"/>
      <c r="E237" s="134"/>
      <c r="F237" s="134"/>
      <c r="G237" s="134"/>
      <c r="H237" s="134"/>
      <c r="I237" s="134"/>
      <c r="J237" s="134"/>
      <c r="K237" s="164"/>
      <c r="L237" s="134"/>
      <c r="M237" s="134"/>
      <c r="N237" s="134"/>
      <c r="O237" s="165"/>
      <c r="P237" s="164"/>
      <c r="Q237" s="134"/>
      <c r="R237" s="166"/>
      <c r="S237" s="166"/>
      <c r="T237" s="166"/>
      <c r="U237" s="166"/>
      <c r="V237" s="167"/>
      <c r="W237" s="167"/>
      <c r="X237" s="167"/>
      <c r="Y237" s="134"/>
      <c r="Z237" s="134"/>
      <c r="AA237" s="134"/>
      <c r="AB237" s="164"/>
      <c r="AC237" s="134"/>
      <c r="AD237" s="134"/>
      <c r="AE237" s="134"/>
      <c r="AF237" s="165"/>
      <c r="AG237" s="164"/>
      <c r="AH237" s="134"/>
      <c r="AI237" s="166"/>
      <c r="AJ237" s="166"/>
      <c r="AK237" s="166"/>
      <c r="AL237" s="167"/>
      <c r="AM237" s="167"/>
      <c r="AN237" s="167"/>
      <c r="AO237" s="134"/>
      <c r="AP237" s="134"/>
      <c r="AQ237" s="134"/>
      <c r="AR237" s="164"/>
      <c r="AS237" s="134"/>
      <c r="AT237" s="134"/>
      <c r="AU237" s="134"/>
      <c r="AV237" s="165"/>
      <c r="AW237" s="164"/>
      <c r="AX237" s="134"/>
      <c r="AY237" s="166"/>
      <c r="AZ237" s="166"/>
      <c r="BA237" s="166"/>
      <c r="BB237" s="167"/>
      <c r="BC237" s="167"/>
      <c r="BD237" s="167"/>
      <c r="BE237" s="166"/>
      <c r="BF237" s="156"/>
      <c r="BG237" s="156"/>
      <c r="BH237" s="156"/>
      <c r="BI237" s="130"/>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c r="CG237" s="131"/>
      <c r="CH237" s="131"/>
      <c r="CI237" s="131"/>
      <c r="CJ237" s="168"/>
    </row>
    <row r="238" spans="1:88" s="169" customFormat="1" hidden="1">
      <c r="A238" s="132"/>
      <c r="B238" s="134"/>
      <c r="C238" s="134"/>
      <c r="D238" s="134"/>
      <c r="E238" s="134"/>
      <c r="F238" s="134"/>
      <c r="G238" s="134"/>
      <c r="H238" s="134"/>
      <c r="I238" s="134"/>
      <c r="J238" s="134"/>
      <c r="K238" s="164"/>
      <c r="L238" s="134"/>
      <c r="M238" s="134"/>
      <c r="N238" s="134"/>
      <c r="O238" s="165"/>
      <c r="P238" s="164"/>
      <c r="Q238" s="134"/>
      <c r="R238" s="166"/>
      <c r="S238" s="166"/>
      <c r="T238" s="166"/>
      <c r="U238" s="166"/>
      <c r="V238" s="167"/>
      <c r="W238" s="167"/>
      <c r="X238" s="167"/>
      <c r="Y238" s="134"/>
      <c r="Z238" s="134"/>
      <c r="AA238" s="134"/>
      <c r="AB238" s="164"/>
      <c r="AC238" s="134"/>
      <c r="AD238" s="134"/>
      <c r="AE238" s="134"/>
      <c r="AF238" s="165"/>
      <c r="AG238" s="164"/>
      <c r="AH238" s="134"/>
      <c r="AI238" s="166"/>
      <c r="AJ238" s="166"/>
      <c r="AK238" s="166"/>
      <c r="AL238" s="167"/>
      <c r="AM238" s="167"/>
      <c r="AN238" s="167"/>
      <c r="AO238" s="134"/>
      <c r="AP238" s="134"/>
      <c r="AQ238" s="134"/>
      <c r="AR238" s="164"/>
      <c r="AS238" s="134"/>
      <c r="AT238" s="134"/>
      <c r="AU238" s="134"/>
      <c r="AV238" s="165"/>
      <c r="AW238" s="164"/>
      <c r="AX238" s="134"/>
      <c r="AY238" s="166"/>
      <c r="AZ238" s="166"/>
      <c r="BA238" s="166"/>
      <c r="BB238" s="167"/>
      <c r="BC238" s="167"/>
      <c r="BD238" s="167"/>
      <c r="BE238" s="166"/>
      <c r="BF238" s="156"/>
      <c r="BG238" s="156"/>
      <c r="BH238" s="156"/>
      <c r="BI238" s="130"/>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c r="CG238" s="131"/>
      <c r="CH238" s="131"/>
      <c r="CI238" s="131"/>
      <c r="CJ238" s="168"/>
    </row>
    <row r="239" spans="1:88" s="169" customFormat="1" hidden="1">
      <c r="A239" s="132"/>
      <c r="B239" s="134"/>
      <c r="C239" s="134"/>
      <c r="D239" s="134"/>
      <c r="E239" s="134"/>
      <c r="F239" s="134"/>
      <c r="G239" s="134"/>
      <c r="H239" s="134"/>
      <c r="I239" s="134"/>
      <c r="J239" s="134"/>
      <c r="K239" s="164"/>
      <c r="L239" s="134"/>
      <c r="M239" s="134"/>
      <c r="N239" s="134"/>
      <c r="O239" s="165"/>
      <c r="P239" s="164"/>
      <c r="Q239" s="134"/>
      <c r="R239" s="166"/>
      <c r="S239" s="166"/>
      <c r="T239" s="166"/>
      <c r="U239" s="166"/>
      <c r="V239" s="167"/>
      <c r="W239" s="167"/>
      <c r="X239" s="167"/>
      <c r="Y239" s="134"/>
      <c r="Z239" s="134"/>
      <c r="AA239" s="134"/>
      <c r="AB239" s="164"/>
      <c r="AC239" s="134"/>
      <c r="AD239" s="134"/>
      <c r="AE239" s="134"/>
      <c r="AF239" s="165"/>
      <c r="AG239" s="164"/>
      <c r="AH239" s="134"/>
      <c r="AI239" s="166"/>
      <c r="AJ239" s="166"/>
      <c r="AK239" s="166"/>
      <c r="AL239" s="167"/>
      <c r="AM239" s="167"/>
      <c r="AN239" s="167"/>
      <c r="AO239" s="134"/>
      <c r="AP239" s="134"/>
      <c r="AQ239" s="134"/>
      <c r="AR239" s="164"/>
      <c r="AS239" s="134"/>
      <c r="AT239" s="134"/>
      <c r="AU239" s="134"/>
      <c r="AV239" s="165"/>
      <c r="AW239" s="164"/>
      <c r="AX239" s="134"/>
      <c r="AY239" s="166"/>
      <c r="AZ239" s="166"/>
      <c r="BA239" s="166"/>
      <c r="BB239" s="167"/>
      <c r="BC239" s="167"/>
      <c r="BD239" s="167"/>
      <c r="BE239" s="166"/>
      <c r="BF239" s="156"/>
      <c r="BG239" s="156"/>
      <c r="BH239" s="156"/>
      <c r="BI239" s="130"/>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c r="CG239" s="131"/>
      <c r="CH239" s="131"/>
      <c r="CI239" s="131"/>
      <c r="CJ239" s="168"/>
    </row>
    <row r="240" spans="1:88" s="169" customFormat="1" hidden="1">
      <c r="A240" s="132"/>
      <c r="B240" s="134"/>
      <c r="C240" s="134"/>
      <c r="D240" s="134"/>
      <c r="E240" s="134"/>
      <c r="F240" s="134"/>
      <c r="G240" s="134"/>
      <c r="H240" s="134"/>
      <c r="I240" s="134"/>
      <c r="J240" s="134"/>
      <c r="K240" s="164"/>
      <c r="L240" s="134"/>
      <c r="M240" s="134"/>
      <c r="N240" s="134"/>
      <c r="O240" s="165"/>
      <c r="P240" s="164"/>
      <c r="Q240" s="134"/>
      <c r="R240" s="166"/>
      <c r="S240" s="166"/>
      <c r="T240" s="166"/>
      <c r="U240" s="166"/>
      <c r="V240" s="167"/>
      <c r="W240" s="167"/>
      <c r="X240" s="167"/>
      <c r="Y240" s="134"/>
      <c r="Z240" s="134"/>
      <c r="AA240" s="134"/>
      <c r="AB240" s="164"/>
      <c r="AC240" s="134"/>
      <c r="AD240" s="134"/>
      <c r="AE240" s="134"/>
      <c r="AF240" s="165"/>
      <c r="AG240" s="164"/>
      <c r="AH240" s="134"/>
      <c r="AI240" s="166"/>
      <c r="AJ240" s="166"/>
      <c r="AK240" s="166"/>
      <c r="AL240" s="167"/>
      <c r="AM240" s="167"/>
      <c r="AN240" s="167"/>
      <c r="AO240" s="134"/>
      <c r="AP240" s="134"/>
      <c r="AQ240" s="134"/>
      <c r="AR240" s="164"/>
      <c r="AS240" s="134"/>
      <c r="AT240" s="134"/>
      <c r="AU240" s="134"/>
      <c r="AV240" s="165"/>
      <c r="AW240" s="164"/>
      <c r="AX240" s="134"/>
      <c r="AY240" s="166"/>
      <c r="AZ240" s="166"/>
      <c r="BA240" s="166"/>
      <c r="BB240" s="167"/>
      <c r="BC240" s="167"/>
      <c r="BD240" s="167"/>
      <c r="BE240" s="166"/>
      <c r="BF240" s="156"/>
      <c r="BG240" s="156"/>
      <c r="BH240" s="156"/>
      <c r="BI240" s="130"/>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c r="CG240" s="131"/>
      <c r="CH240" s="131"/>
      <c r="CI240" s="131"/>
      <c r="CJ240" s="168"/>
    </row>
    <row r="241" spans="1:88" s="169" customFormat="1" hidden="1">
      <c r="A241" s="132"/>
      <c r="B241" s="134"/>
      <c r="C241" s="134"/>
      <c r="D241" s="134"/>
      <c r="E241" s="134"/>
      <c r="F241" s="134"/>
      <c r="G241" s="134"/>
      <c r="H241" s="134"/>
      <c r="I241" s="134"/>
      <c r="J241" s="134"/>
      <c r="K241" s="164"/>
      <c r="L241" s="134"/>
      <c r="M241" s="134"/>
      <c r="N241" s="134"/>
      <c r="O241" s="165"/>
      <c r="P241" s="164"/>
      <c r="Q241" s="134"/>
      <c r="R241" s="166"/>
      <c r="S241" s="166"/>
      <c r="T241" s="166"/>
      <c r="U241" s="166"/>
      <c r="V241" s="167"/>
      <c r="W241" s="167"/>
      <c r="X241" s="167"/>
      <c r="Y241" s="134"/>
      <c r="Z241" s="134"/>
      <c r="AA241" s="134"/>
      <c r="AB241" s="164"/>
      <c r="AC241" s="134"/>
      <c r="AD241" s="134"/>
      <c r="AE241" s="134"/>
      <c r="AF241" s="165"/>
      <c r="AG241" s="164"/>
      <c r="AH241" s="134"/>
      <c r="AI241" s="166"/>
      <c r="AJ241" s="166"/>
      <c r="AK241" s="166"/>
      <c r="AL241" s="167"/>
      <c r="AM241" s="167"/>
      <c r="AN241" s="167"/>
      <c r="AO241" s="134"/>
      <c r="AP241" s="134"/>
      <c r="AQ241" s="134"/>
      <c r="AR241" s="164"/>
      <c r="AS241" s="134"/>
      <c r="AT241" s="134"/>
      <c r="AU241" s="134"/>
      <c r="AV241" s="165"/>
      <c r="AW241" s="164"/>
      <c r="AX241" s="134"/>
      <c r="AY241" s="166"/>
      <c r="AZ241" s="166"/>
      <c r="BA241" s="166"/>
      <c r="BB241" s="167"/>
      <c r="BC241" s="167"/>
      <c r="BD241" s="167"/>
      <c r="BE241" s="166"/>
      <c r="BF241" s="156"/>
      <c r="BG241" s="156"/>
      <c r="BH241" s="156"/>
      <c r="BI241" s="130"/>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c r="CG241" s="131"/>
      <c r="CH241" s="131"/>
      <c r="CI241" s="131"/>
      <c r="CJ241" s="168"/>
    </row>
    <row r="242" spans="1:88" s="169" customFormat="1" hidden="1">
      <c r="A242" s="132"/>
      <c r="B242" s="134"/>
      <c r="C242" s="134"/>
      <c r="D242" s="134"/>
      <c r="E242" s="134"/>
      <c r="F242" s="134"/>
      <c r="G242" s="134"/>
      <c r="H242" s="134"/>
      <c r="I242" s="134"/>
      <c r="J242" s="134"/>
      <c r="K242" s="164"/>
      <c r="L242" s="134"/>
      <c r="M242" s="134"/>
      <c r="N242" s="134"/>
      <c r="O242" s="165"/>
      <c r="P242" s="164"/>
      <c r="Q242" s="134"/>
      <c r="R242" s="166"/>
      <c r="S242" s="166"/>
      <c r="T242" s="166"/>
      <c r="U242" s="166"/>
      <c r="V242" s="167"/>
      <c r="W242" s="167"/>
      <c r="X242" s="167"/>
      <c r="Y242" s="134"/>
      <c r="Z242" s="134"/>
      <c r="AA242" s="134"/>
      <c r="AB242" s="164"/>
      <c r="AC242" s="134"/>
      <c r="AD242" s="134"/>
      <c r="AE242" s="134"/>
      <c r="AF242" s="165"/>
      <c r="AG242" s="164"/>
      <c r="AH242" s="134"/>
      <c r="AI242" s="166"/>
      <c r="AJ242" s="166"/>
      <c r="AK242" s="166"/>
      <c r="AL242" s="167"/>
      <c r="AM242" s="167"/>
      <c r="AN242" s="167"/>
      <c r="AO242" s="134"/>
      <c r="AP242" s="134"/>
      <c r="AQ242" s="134"/>
      <c r="AR242" s="164"/>
      <c r="AS242" s="134"/>
      <c r="AT242" s="134"/>
      <c r="AU242" s="134"/>
      <c r="AV242" s="165"/>
      <c r="AW242" s="164"/>
      <c r="AX242" s="134"/>
      <c r="AY242" s="166"/>
      <c r="AZ242" s="166"/>
      <c r="BA242" s="166"/>
      <c r="BB242" s="167"/>
      <c r="BC242" s="167"/>
      <c r="BD242" s="167"/>
      <c r="BE242" s="166"/>
      <c r="BF242" s="156"/>
      <c r="BG242" s="156"/>
      <c r="BH242" s="156"/>
      <c r="BI242" s="130"/>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c r="CG242" s="131"/>
      <c r="CH242" s="131"/>
      <c r="CI242" s="131"/>
      <c r="CJ242" s="168"/>
    </row>
    <row r="243" spans="1:88" s="169" customFormat="1" hidden="1">
      <c r="A243" s="132"/>
      <c r="B243" s="134"/>
      <c r="C243" s="134"/>
      <c r="D243" s="134"/>
      <c r="E243" s="134"/>
      <c r="F243" s="134"/>
      <c r="G243" s="134"/>
      <c r="H243" s="134"/>
      <c r="I243" s="134"/>
      <c r="J243" s="134"/>
      <c r="K243" s="164"/>
      <c r="L243" s="134"/>
      <c r="M243" s="134"/>
      <c r="N243" s="134"/>
      <c r="O243" s="165"/>
      <c r="P243" s="164"/>
      <c r="Q243" s="134"/>
      <c r="R243" s="166"/>
      <c r="S243" s="166"/>
      <c r="T243" s="166"/>
      <c r="U243" s="166"/>
      <c r="V243" s="167"/>
      <c r="W243" s="167"/>
      <c r="X243" s="167"/>
      <c r="Y243" s="134"/>
      <c r="Z243" s="134"/>
      <c r="AA243" s="134"/>
      <c r="AB243" s="164"/>
      <c r="AC243" s="134"/>
      <c r="AD243" s="134"/>
      <c r="AE243" s="134"/>
      <c r="AF243" s="165"/>
      <c r="AG243" s="164"/>
      <c r="AH243" s="134"/>
      <c r="AI243" s="166"/>
      <c r="AJ243" s="166"/>
      <c r="AK243" s="166"/>
      <c r="AL243" s="167"/>
      <c r="AM243" s="167"/>
      <c r="AN243" s="167"/>
      <c r="AO243" s="134"/>
      <c r="AP243" s="134"/>
      <c r="AQ243" s="134"/>
      <c r="AR243" s="164"/>
      <c r="AS243" s="134"/>
      <c r="AT243" s="134"/>
      <c r="AU243" s="134"/>
      <c r="AV243" s="165"/>
      <c r="AW243" s="164"/>
      <c r="AX243" s="134"/>
      <c r="AY243" s="166"/>
      <c r="AZ243" s="166"/>
      <c r="BA243" s="166"/>
      <c r="BB243" s="167"/>
      <c r="BC243" s="167"/>
      <c r="BD243" s="167"/>
      <c r="BE243" s="166"/>
      <c r="BF243" s="156"/>
      <c r="BG243" s="156"/>
      <c r="BH243" s="156"/>
      <c r="BI243" s="130"/>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c r="CG243" s="131"/>
      <c r="CH243" s="131"/>
      <c r="CI243" s="131"/>
      <c r="CJ243" s="168"/>
    </row>
    <row r="244" spans="1:88" s="169" customFormat="1" hidden="1">
      <c r="A244" s="132"/>
      <c r="B244" s="134"/>
      <c r="C244" s="134"/>
      <c r="D244" s="134"/>
      <c r="E244" s="134"/>
      <c r="F244" s="134"/>
      <c r="G244" s="134"/>
      <c r="H244" s="134"/>
      <c r="I244" s="134"/>
      <c r="J244" s="134"/>
      <c r="K244" s="164"/>
      <c r="L244" s="134"/>
      <c r="M244" s="134"/>
      <c r="N244" s="134"/>
      <c r="O244" s="165"/>
      <c r="P244" s="164"/>
      <c r="Q244" s="134"/>
      <c r="R244" s="166"/>
      <c r="S244" s="166"/>
      <c r="T244" s="166"/>
      <c r="U244" s="166"/>
      <c r="V244" s="167"/>
      <c r="W244" s="167"/>
      <c r="X244" s="167"/>
      <c r="Y244" s="134"/>
      <c r="Z244" s="134"/>
      <c r="AA244" s="134"/>
      <c r="AB244" s="164"/>
      <c r="AC244" s="134"/>
      <c r="AD244" s="134"/>
      <c r="AE244" s="134"/>
      <c r="AF244" s="165"/>
      <c r="AG244" s="164"/>
      <c r="AH244" s="134"/>
      <c r="AI244" s="166"/>
      <c r="AJ244" s="166"/>
      <c r="AK244" s="166"/>
      <c r="AL244" s="167"/>
      <c r="AM244" s="167"/>
      <c r="AN244" s="167"/>
      <c r="AO244" s="134"/>
      <c r="AP244" s="134"/>
      <c r="AQ244" s="134"/>
      <c r="AR244" s="164"/>
      <c r="AS244" s="134"/>
      <c r="AT244" s="134"/>
      <c r="AU244" s="134"/>
      <c r="AV244" s="165"/>
      <c r="AW244" s="164"/>
      <c r="AX244" s="134"/>
      <c r="AY244" s="166"/>
      <c r="AZ244" s="166"/>
      <c r="BA244" s="166"/>
      <c r="BB244" s="167"/>
      <c r="BC244" s="167"/>
      <c r="BD244" s="167"/>
      <c r="BE244" s="166"/>
      <c r="BF244" s="156"/>
      <c r="BG244" s="156"/>
      <c r="BH244" s="156"/>
      <c r="BI244" s="130"/>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c r="CG244" s="131"/>
      <c r="CH244" s="131"/>
      <c r="CI244" s="131"/>
      <c r="CJ244" s="168"/>
    </row>
    <row r="245" spans="1:88" s="169" customFormat="1" hidden="1">
      <c r="A245" s="132"/>
      <c r="B245" s="134"/>
      <c r="C245" s="134"/>
      <c r="D245" s="134"/>
      <c r="E245" s="134"/>
      <c r="F245" s="134"/>
      <c r="G245" s="134"/>
      <c r="H245" s="134"/>
      <c r="I245" s="134"/>
      <c r="J245" s="134"/>
      <c r="K245" s="164"/>
      <c r="L245" s="134"/>
      <c r="M245" s="134"/>
      <c r="N245" s="134"/>
      <c r="O245" s="165"/>
      <c r="P245" s="164"/>
      <c r="Q245" s="134"/>
      <c r="R245" s="166"/>
      <c r="S245" s="166"/>
      <c r="T245" s="166"/>
      <c r="U245" s="166"/>
      <c r="V245" s="167"/>
      <c r="W245" s="167"/>
      <c r="X245" s="167"/>
      <c r="Y245" s="134"/>
      <c r="Z245" s="134"/>
      <c r="AA245" s="134"/>
      <c r="AB245" s="164"/>
      <c r="AC245" s="134"/>
      <c r="AD245" s="134"/>
      <c r="AE245" s="134"/>
      <c r="AF245" s="165"/>
      <c r="AG245" s="164"/>
      <c r="AH245" s="134"/>
      <c r="AI245" s="166"/>
      <c r="AJ245" s="166"/>
      <c r="AK245" s="166"/>
      <c r="AL245" s="167"/>
      <c r="AM245" s="167"/>
      <c r="AN245" s="167"/>
      <c r="AO245" s="134"/>
      <c r="AP245" s="134"/>
      <c r="AQ245" s="134"/>
      <c r="AR245" s="164"/>
      <c r="AS245" s="134"/>
      <c r="AT245" s="134"/>
      <c r="AU245" s="134"/>
      <c r="AV245" s="165"/>
      <c r="AW245" s="164"/>
      <c r="AX245" s="134"/>
      <c r="AY245" s="166"/>
      <c r="AZ245" s="166"/>
      <c r="BA245" s="166"/>
      <c r="BB245" s="167"/>
      <c r="BC245" s="167"/>
      <c r="BD245" s="167"/>
      <c r="BE245" s="166"/>
      <c r="BF245" s="156"/>
      <c r="BG245" s="156"/>
      <c r="BH245" s="156"/>
      <c r="BI245" s="130"/>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c r="CG245" s="131"/>
      <c r="CH245" s="131"/>
      <c r="CI245" s="131"/>
      <c r="CJ245" s="168"/>
    </row>
    <row r="246" spans="1:88" s="169" customFormat="1" hidden="1">
      <c r="A246" s="132"/>
      <c r="B246" s="134"/>
      <c r="C246" s="134"/>
      <c r="D246" s="134"/>
      <c r="E246" s="134"/>
      <c r="F246" s="134"/>
      <c r="G246" s="134"/>
      <c r="H246" s="134"/>
      <c r="I246" s="134"/>
      <c r="J246" s="134"/>
      <c r="K246" s="164"/>
      <c r="L246" s="134"/>
      <c r="M246" s="134"/>
      <c r="N246" s="134"/>
      <c r="O246" s="165"/>
      <c r="P246" s="164"/>
      <c r="Q246" s="134"/>
      <c r="R246" s="166"/>
      <c r="S246" s="166"/>
      <c r="T246" s="166"/>
      <c r="U246" s="166"/>
      <c r="V246" s="167"/>
      <c r="W246" s="167"/>
      <c r="X246" s="167"/>
      <c r="Y246" s="134"/>
      <c r="Z246" s="134"/>
      <c r="AA246" s="134"/>
      <c r="AB246" s="164"/>
      <c r="AC246" s="134"/>
      <c r="AD246" s="134"/>
      <c r="AE246" s="134"/>
      <c r="AF246" s="165"/>
      <c r="AG246" s="164"/>
      <c r="AH246" s="134"/>
      <c r="AI246" s="166"/>
      <c r="AJ246" s="166"/>
      <c r="AK246" s="166"/>
      <c r="AL246" s="167"/>
      <c r="AM246" s="167"/>
      <c r="AN246" s="167"/>
      <c r="AO246" s="134"/>
      <c r="AP246" s="134"/>
      <c r="AQ246" s="134"/>
      <c r="AR246" s="164"/>
      <c r="AS246" s="134"/>
      <c r="AT246" s="134"/>
      <c r="AU246" s="134"/>
      <c r="AV246" s="165"/>
      <c r="AW246" s="164"/>
      <c r="AX246" s="134"/>
      <c r="AY246" s="166"/>
      <c r="AZ246" s="166"/>
      <c r="BA246" s="166"/>
      <c r="BB246" s="167"/>
      <c r="BC246" s="167"/>
      <c r="BD246" s="167"/>
      <c r="BE246" s="166"/>
      <c r="BF246" s="156"/>
      <c r="BG246" s="156"/>
      <c r="BH246" s="156"/>
      <c r="BI246" s="130"/>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c r="CG246" s="131"/>
      <c r="CH246" s="131"/>
      <c r="CI246" s="131"/>
      <c r="CJ246" s="168"/>
    </row>
    <row r="247" spans="1:88" s="169" customFormat="1" hidden="1">
      <c r="A247" s="132"/>
      <c r="B247" s="134"/>
      <c r="C247" s="134"/>
      <c r="D247" s="134"/>
      <c r="E247" s="134"/>
      <c r="F247" s="134"/>
      <c r="G247" s="134"/>
      <c r="H247" s="134"/>
      <c r="I247" s="134"/>
      <c r="J247" s="134"/>
      <c r="K247" s="164"/>
      <c r="L247" s="134"/>
      <c r="M247" s="134"/>
      <c r="N247" s="134"/>
      <c r="O247" s="165"/>
      <c r="P247" s="164"/>
      <c r="Q247" s="134"/>
      <c r="R247" s="166"/>
      <c r="S247" s="166"/>
      <c r="T247" s="166"/>
      <c r="U247" s="166"/>
      <c r="V247" s="167"/>
      <c r="W247" s="167"/>
      <c r="X247" s="167"/>
      <c r="Y247" s="134"/>
      <c r="Z247" s="134"/>
      <c r="AA247" s="134"/>
      <c r="AB247" s="164"/>
      <c r="AC247" s="134"/>
      <c r="AD247" s="134"/>
      <c r="AE247" s="134"/>
      <c r="AF247" s="165"/>
      <c r="AG247" s="164"/>
      <c r="AH247" s="134"/>
      <c r="AI247" s="166"/>
      <c r="AJ247" s="166"/>
      <c r="AK247" s="166"/>
      <c r="AL247" s="167"/>
      <c r="AM247" s="167"/>
      <c r="AN247" s="167"/>
      <c r="AO247" s="134"/>
      <c r="AP247" s="134"/>
      <c r="AQ247" s="134"/>
      <c r="AR247" s="164"/>
      <c r="AS247" s="134"/>
      <c r="AT247" s="134"/>
      <c r="AU247" s="134"/>
      <c r="AV247" s="165"/>
      <c r="AW247" s="164"/>
      <c r="AX247" s="134"/>
      <c r="AY247" s="166"/>
      <c r="AZ247" s="166"/>
      <c r="BA247" s="166"/>
      <c r="BB247" s="167"/>
      <c r="BC247" s="167"/>
      <c r="BD247" s="167"/>
      <c r="BE247" s="166"/>
      <c r="BF247" s="156"/>
      <c r="BG247" s="156"/>
      <c r="BH247" s="156"/>
      <c r="BI247" s="130"/>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68"/>
    </row>
    <row r="248" spans="1:88" s="169" customFormat="1" hidden="1">
      <c r="A248" s="132"/>
      <c r="B248" s="134"/>
      <c r="C248" s="134"/>
      <c r="D248" s="134"/>
      <c r="E248" s="134"/>
      <c r="F248" s="134"/>
      <c r="G248" s="134"/>
      <c r="H248" s="134"/>
      <c r="I248" s="134"/>
      <c r="J248" s="134"/>
      <c r="K248" s="164"/>
      <c r="L248" s="134"/>
      <c r="M248" s="134"/>
      <c r="N248" s="134"/>
      <c r="O248" s="165"/>
      <c r="P248" s="164"/>
      <c r="Q248" s="134"/>
      <c r="R248" s="166"/>
      <c r="S248" s="166"/>
      <c r="T248" s="166"/>
      <c r="U248" s="166"/>
      <c r="V248" s="167"/>
      <c r="W248" s="167"/>
      <c r="X248" s="167"/>
      <c r="Y248" s="134"/>
      <c r="Z248" s="134"/>
      <c r="AA248" s="134"/>
      <c r="AB248" s="164"/>
      <c r="AC248" s="134"/>
      <c r="AD248" s="134"/>
      <c r="AE248" s="134"/>
      <c r="AF248" s="165"/>
      <c r="AG248" s="164"/>
      <c r="AH248" s="134"/>
      <c r="AI248" s="166"/>
      <c r="AJ248" s="166"/>
      <c r="AK248" s="166"/>
      <c r="AL248" s="167"/>
      <c r="AM248" s="167"/>
      <c r="AN248" s="167"/>
      <c r="AO248" s="134"/>
      <c r="AP248" s="134"/>
      <c r="AQ248" s="134"/>
      <c r="AR248" s="164"/>
      <c r="AS248" s="134"/>
      <c r="AT248" s="134"/>
      <c r="AU248" s="134"/>
      <c r="AV248" s="165"/>
      <c r="AW248" s="164"/>
      <c r="AX248" s="134"/>
      <c r="AY248" s="166"/>
      <c r="AZ248" s="166"/>
      <c r="BA248" s="166"/>
      <c r="BB248" s="167"/>
      <c r="BC248" s="167"/>
      <c r="BD248" s="167"/>
      <c r="BE248" s="166"/>
      <c r="BF248" s="156"/>
      <c r="BG248" s="156"/>
      <c r="BH248" s="156"/>
      <c r="BI248" s="130"/>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c r="CG248" s="131"/>
      <c r="CH248" s="131"/>
      <c r="CI248" s="131"/>
      <c r="CJ248" s="168"/>
    </row>
    <row r="249" spans="1:88" s="169" customFormat="1" hidden="1">
      <c r="A249" s="132"/>
      <c r="B249" s="134"/>
      <c r="C249" s="134"/>
      <c r="D249" s="134"/>
      <c r="E249" s="134"/>
      <c r="F249" s="134"/>
      <c r="G249" s="134"/>
      <c r="H249" s="134"/>
      <c r="I249" s="134"/>
      <c r="J249" s="134"/>
      <c r="K249" s="164"/>
      <c r="L249" s="134"/>
      <c r="M249" s="134"/>
      <c r="N249" s="134"/>
      <c r="O249" s="165"/>
      <c r="P249" s="164"/>
      <c r="Q249" s="134"/>
      <c r="R249" s="166"/>
      <c r="S249" s="166"/>
      <c r="T249" s="166"/>
      <c r="U249" s="166"/>
      <c r="V249" s="167"/>
      <c r="W249" s="167"/>
      <c r="X249" s="167"/>
      <c r="Y249" s="134"/>
      <c r="Z249" s="134"/>
      <c r="AA249" s="134"/>
      <c r="AB249" s="164"/>
      <c r="AC249" s="134"/>
      <c r="AD249" s="134"/>
      <c r="AE249" s="134"/>
      <c r="AF249" s="165"/>
      <c r="AG249" s="164"/>
      <c r="AH249" s="134"/>
      <c r="AI249" s="166"/>
      <c r="AJ249" s="166"/>
      <c r="AK249" s="166"/>
      <c r="AL249" s="167"/>
      <c r="AM249" s="167"/>
      <c r="AN249" s="167"/>
      <c r="AO249" s="134"/>
      <c r="AP249" s="134"/>
      <c r="AQ249" s="134"/>
      <c r="AR249" s="164"/>
      <c r="AS249" s="134"/>
      <c r="AT249" s="134"/>
      <c r="AU249" s="134"/>
      <c r="AV249" s="165"/>
      <c r="AW249" s="164"/>
      <c r="AX249" s="134"/>
      <c r="AY249" s="166"/>
      <c r="AZ249" s="166"/>
      <c r="BA249" s="166"/>
      <c r="BB249" s="167"/>
      <c r="BC249" s="167"/>
      <c r="BD249" s="167"/>
      <c r="BE249" s="166"/>
      <c r="BF249" s="156"/>
      <c r="BG249" s="156"/>
      <c r="BH249" s="156"/>
      <c r="BI249" s="130"/>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c r="CG249" s="131"/>
      <c r="CH249" s="131"/>
      <c r="CI249" s="131"/>
      <c r="CJ249" s="168"/>
    </row>
    <row r="250" spans="1:88" s="169" customFormat="1" hidden="1">
      <c r="A250" s="132"/>
      <c r="B250" s="134"/>
      <c r="C250" s="134"/>
      <c r="D250" s="134"/>
      <c r="E250" s="134"/>
      <c r="F250" s="134"/>
      <c r="G250" s="134"/>
      <c r="H250" s="134"/>
      <c r="I250" s="134"/>
      <c r="J250" s="134"/>
      <c r="K250" s="164"/>
      <c r="L250" s="134"/>
      <c r="M250" s="134"/>
      <c r="N250" s="134"/>
      <c r="O250" s="165"/>
      <c r="P250" s="164"/>
      <c r="Q250" s="134"/>
      <c r="R250" s="166"/>
      <c r="S250" s="166"/>
      <c r="T250" s="166"/>
      <c r="U250" s="166"/>
      <c r="V250" s="167"/>
      <c r="W250" s="167"/>
      <c r="X250" s="167"/>
      <c r="Y250" s="134"/>
      <c r="Z250" s="134"/>
      <c r="AA250" s="134"/>
      <c r="AB250" s="164"/>
      <c r="AC250" s="134"/>
      <c r="AD250" s="134"/>
      <c r="AE250" s="134"/>
      <c r="AF250" s="165"/>
      <c r="AG250" s="164"/>
      <c r="AH250" s="134"/>
      <c r="AI250" s="166"/>
      <c r="AJ250" s="166"/>
      <c r="AK250" s="166"/>
      <c r="AL250" s="167"/>
      <c r="AM250" s="167"/>
      <c r="AN250" s="167"/>
      <c r="AO250" s="134"/>
      <c r="AP250" s="134"/>
      <c r="AQ250" s="134"/>
      <c r="AR250" s="164"/>
      <c r="AS250" s="134"/>
      <c r="AT250" s="134"/>
      <c r="AU250" s="134"/>
      <c r="AV250" s="165"/>
      <c r="AW250" s="164"/>
      <c r="AX250" s="134"/>
      <c r="AY250" s="166"/>
      <c r="AZ250" s="166"/>
      <c r="BA250" s="166"/>
      <c r="BB250" s="167"/>
      <c r="BC250" s="167"/>
      <c r="BD250" s="167"/>
      <c r="BE250" s="166"/>
      <c r="BF250" s="156"/>
      <c r="BG250" s="156"/>
      <c r="BH250" s="156"/>
      <c r="BI250" s="130"/>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c r="CG250" s="131"/>
      <c r="CH250" s="131"/>
      <c r="CI250" s="131"/>
      <c r="CJ250" s="168"/>
    </row>
    <row r="251" spans="1:88" s="169" customFormat="1" hidden="1">
      <c r="A251" s="132"/>
      <c r="B251" s="134"/>
      <c r="C251" s="134"/>
      <c r="D251" s="134"/>
      <c r="E251" s="134"/>
      <c r="F251" s="134"/>
      <c r="G251" s="134"/>
      <c r="H251" s="134"/>
      <c r="I251" s="134"/>
      <c r="J251" s="134"/>
      <c r="K251" s="164"/>
      <c r="L251" s="134"/>
      <c r="M251" s="134"/>
      <c r="N251" s="134"/>
      <c r="O251" s="165"/>
      <c r="P251" s="164"/>
      <c r="Q251" s="134"/>
      <c r="R251" s="166"/>
      <c r="S251" s="166"/>
      <c r="T251" s="166"/>
      <c r="U251" s="166"/>
      <c r="V251" s="167"/>
      <c r="W251" s="167"/>
      <c r="X251" s="167"/>
      <c r="Y251" s="134"/>
      <c r="Z251" s="134"/>
      <c r="AA251" s="134"/>
      <c r="AB251" s="164"/>
      <c r="AC251" s="134"/>
      <c r="AD251" s="134"/>
      <c r="AE251" s="134"/>
      <c r="AF251" s="165"/>
      <c r="AG251" s="164"/>
      <c r="AH251" s="134"/>
      <c r="AI251" s="166"/>
      <c r="AJ251" s="166"/>
      <c r="AK251" s="166"/>
      <c r="AL251" s="167"/>
      <c r="AM251" s="167"/>
      <c r="AN251" s="167"/>
      <c r="AO251" s="134"/>
      <c r="AP251" s="134"/>
      <c r="AQ251" s="134"/>
      <c r="AR251" s="164"/>
      <c r="AS251" s="134"/>
      <c r="AT251" s="134"/>
      <c r="AU251" s="134"/>
      <c r="AV251" s="165"/>
      <c r="AW251" s="164"/>
      <c r="AX251" s="134"/>
      <c r="AY251" s="166"/>
      <c r="AZ251" s="166"/>
      <c r="BA251" s="166"/>
      <c r="BB251" s="167"/>
      <c r="BC251" s="167"/>
      <c r="BD251" s="167"/>
      <c r="BE251" s="166"/>
      <c r="BF251" s="156"/>
      <c r="BG251" s="156"/>
      <c r="BH251" s="156"/>
      <c r="BI251" s="130"/>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c r="CG251" s="131"/>
      <c r="CH251" s="131"/>
      <c r="CI251" s="131"/>
      <c r="CJ251" s="168"/>
    </row>
    <row r="252" spans="1:88" s="169" customFormat="1" hidden="1">
      <c r="A252" s="132"/>
      <c r="B252" s="134"/>
      <c r="C252" s="134"/>
      <c r="D252" s="134"/>
      <c r="E252" s="134"/>
      <c r="F252" s="134"/>
      <c r="G252" s="134"/>
      <c r="H252" s="134"/>
      <c r="I252" s="134"/>
      <c r="J252" s="134"/>
      <c r="K252" s="164"/>
      <c r="L252" s="134"/>
      <c r="M252" s="134"/>
      <c r="N252" s="134"/>
      <c r="O252" s="165"/>
      <c r="P252" s="164"/>
      <c r="Q252" s="134"/>
      <c r="R252" s="166"/>
      <c r="S252" s="166"/>
      <c r="T252" s="166"/>
      <c r="U252" s="166"/>
      <c r="V252" s="167"/>
      <c r="W252" s="167"/>
      <c r="X252" s="167"/>
      <c r="Y252" s="134"/>
      <c r="Z252" s="134"/>
      <c r="AA252" s="134"/>
      <c r="AB252" s="164"/>
      <c r="AC252" s="134"/>
      <c r="AD252" s="134"/>
      <c r="AE252" s="134"/>
      <c r="AF252" s="165"/>
      <c r="AG252" s="164"/>
      <c r="AH252" s="134"/>
      <c r="AI252" s="166"/>
      <c r="AJ252" s="166"/>
      <c r="AK252" s="166"/>
      <c r="AL252" s="167"/>
      <c r="AM252" s="167"/>
      <c r="AN252" s="167"/>
      <c r="AO252" s="134"/>
      <c r="AP252" s="134"/>
      <c r="AQ252" s="134"/>
      <c r="AR252" s="164"/>
      <c r="AS252" s="134"/>
      <c r="AT252" s="134"/>
      <c r="AU252" s="134"/>
      <c r="AV252" s="165"/>
      <c r="AW252" s="164"/>
      <c r="AX252" s="134"/>
      <c r="AY252" s="166"/>
      <c r="AZ252" s="166"/>
      <c r="BA252" s="166"/>
      <c r="BB252" s="167"/>
      <c r="BC252" s="167"/>
      <c r="BD252" s="167"/>
      <c r="BE252" s="166"/>
      <c r="BF252" s="156"/>
      <c r="BG252" s="156"/>
      <c r="BH252" s="156"/>
      <c r="BI252" s="130"/>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c r="CG252" s="131"/>
      <c r="CH252" s="131"/>
      <c r="CI252" s="131"/>
      <c r="CJ252" s="168"/>
    </row>
    <row r="253" spans="1:88" s="169" customFormat="1" hidden="1">
      <c r="A253" s="132"/>
      <c r="B253" s="134"/>
      <c r="C253" s="134"/>
      <c r="D253" s="134"/>
      <c r="E253" s="134"/>
      <c r="F253" s="134"/>
      <c r="G253" s="134"/>
      <c r="H253" s="134"/>
      <c r="I253" s="134"/>
      <c r="J253" s="134"/>
      <c r="K253" s="164"/>
      <c r="L253" s="134"/>
      <c r="M253" s="134"/>
      <c r="N253" s="134"/>
      <c r="O253" s="165"/>
      <c r="P253" s="164"/>
      <c r="Q253" s="134"/>
      <c r="R253" s="166"/>
      <c r="S253" s="166"/>
      <c r="T253" s="166"/>
      <c r="U253" s="166"/>
      <c r="V253" s="167"/>
      <c r="W253" s="167"/>
      <c r="X253" s="167"/>
      <c r="Y253" s="134"/>
      <c r="Z253" s="134"/>
      <c r="AA253" s="134"/>
      <c r="AB253" s="164"/>
      <c r="AC253" s="134"/>
      <c r="AD253" s="134"/>
      <c r="AE253" s="134"/>
      <c r="AF253" s="165"/>
      <c r="AG253" s="164"/>
      <c r="AH253" s="134"/>
      <c r="AI253" s="166"/>
      <c r="AJ253" s="166"/>
      <c r="AK253" s="166"/>
      <c r="AL253" s="167"/>
      <c r="AM253" s="167"/>
      <c r="AN253" s="167"/>
      <c r="AO253" s="134"/>
      <c r="AP253" s="134"/>
      <c r="AQ253" s="134"/>
      <c r="AR253" s="164"/>
      <c r="AS253" s="134"/>
      <c r="AT253" s="134"/>
      <c r="AU253" s="134"/>
      <c r="AV253" s="165"/>
      <c r="AW253" s="164"/>
      <c r="AX253" s="134"/>
      <c r="AY253" s="166"/>
      <c r="AZ253" s="166"/>
      <c r="BA253" s="166"/>
      <c r="BB253" s="167"/>
      <c r="BC253" s="167"/>
      <c r="BD253" s="167"/>
      <c r="BE253" s="166"/>
      <c r="BF253" s="156"/>
      <c r="BG253" s="156"/>
      <c r="BH253" s="156"/>
      <c r="BI253" s="130"/>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c r="CG253" s="131"/>
      <c r="CH253" s="131"/>
      <c r="CI253" s="131"/>
      <c r="CJ253" s="168"/>
    </row>
    <row r="254" spans="1:88" s="169" customFormat="1" hidden="1">
      <c r="A254" s="132"/>
      <c r="B254" s="134"/>
      <c r="C254" s="134"/>
      <c r="D254" s="134"/>
      <c r="E254" s="134"/>
      <c r="F254" s="134"/>
      <c r="G254" s="134"/>
      <c r="H254" s="134"/>
      <c r="I254" s="134"/>
      <c r="J254" s="134"/>
      <c r="K254" s="164"/>
      <c r="L254" s="134"/>
      <c r="M254" s="134"/>
      <c r="N254" s="134"/>
      <c r="O254" s="165"/>
      <c r="P254" s="164"/>
      <c r="Q254" s="134"/>
      <c r="R254" s="166"/>
      <c r="S254" s="166"/>
      <c r="T254" s="166"/>
      <c r="U254" s="166"/>
      <c r="V254" s="167"/>
      <c r="W254" s="167"/>
      <c r="X254" s="167"/>
      <c r="Y254" s="134"/>
      <c r="Z254" s="134"/>
      <c r="AA254" s="134"/>
      <c r="AB254" s="164"/>
      <c r="AC254" s="134"/>
      <c r="AD254" s="134"/>
      <c r="AE254" s="134"/>
      <c r="AF254" s="165"/>
      <c r="AG254" s="164"/>
      <c r="AH254" s="134"/>
      <c r="AI254" s="166"/>
      <c r="AJ254" s="166"/>
      <c r="AK254" s="166"/>
      <c r="AL254" s="167"/>
      <c r="AM254" s="167"/>
      <c r="AN254" s="167"/>
      <c r="AO254" s="134"/>
      <c r="AP254" s="134"/>
      <c r="AQ254" s="134"/>
      <c r="AR254" s="164"/>
      <c r="AS254" s="134"/>
      <c r="AT254" s="134"/>
      <c r="AU254" s="134"/>
      <c r="AV254" s="165"/>
      <c r="AW254" s="164"/>
      <c r="AX254" s="134"/>
      <c r="AY254" s="166"/>
      <c r="AZ254" s="166"/>
      <c r="BA254" s="166"/>
      <c r="BB254" s="167"/>
      <c r="BC254" s="167"/>
      <c r="BD254" s="167"/>
      <c r="BE254" s="166"/>
      <c r="BF254" s="156"/>
      <c r="BG254" s="156"/>
      <c r="BH254" s="156"/>
      <c r="BI254" s="130"/>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c r="CG254" s="131"/>
      <c r="CH254" s="131"/>
      <c r="CI254" s="131"/>
      <c r="CJ254" s="168"/>
    </row>
    <row r="255" spans="1:88" s="169" customFormat="1" hidden="1">
      <c r="A255" s="132"/>
      <c r="B255" s="134"/>
      <c r="C255" s="134"/>
      <c r="D255" s="134"/>
      <c r="E255" s="134"/>
      <c r="F255" s="134"/>
      <c r="G255" s="134"/>
      <c r="H255" s="134"/>
      <c r="I255" s="134"/>
      <c r="J255" s="134"/>
      <c r="K255" s="164"/>
      <c r="L255" s="134"/>
      <c r="M255" s="134"/>
      <c r="N255" s="134"/>
      <c r="O255" s="165"/>
      <c r="P255" s="164"/>
      <c r="Q255" s="134"/>
      <c r="R255" s="166"/>
      <c r="S255" s="166"/>
      <c r="T255" s="166"/>
      <c r="U255" s="166"/>
      <c r="V255" s="167"/>
      <c r="W255" s="167"/>
      <c r="X255" s="167"/>
      <c r="Y255" s="134"/>
      <c r="Z255" s="134"/>
      <c r="AA255" s="134"/>
      <c r="AB255" s="164"/>
      <c r="AC255" s="134"/>
      <c r="AD255" s="134"/>
      <c r="AE255" s="134"/>
      <c r="AF255" s="165"/>
      <c r="AG255" s="164"/>
      <c r="AH255" s="134"/>
      <c r="AI255" s="166"/>
      <c r="AJ255" s="166"/>
      <c r="AK255" s="166"/>
      <c r="AL255" s="167"/>
      <c r="AM255" s="167"/>
      <c r="AN255" s="167"/>
      <c r="AO255" s="134"/>
      <c r="AP255" s="134"/>
      <c r="AQ255" s="134"/>
      <c r="AR255" s="164"/>
      <c r="AS255" s="134"/>
      <c r="AT255" s="134"/>
      <c r="AU255" s="134"/>
      <c r="AV255" s="165"/>
      <c r="AW255" s="164"/>
      <c r="AX255" s="134"/>
      <c r="AY255" s="166"/>
      <c r="AZ255" s="166"/>
      <c r="BA255" s="166"/>
      <c r="BB255" s="167"/>
      <c r="BC255" s="167"/>
      <c r="BD255" s="167"/>
      <c r="BE255" s="166"/>
      <c r="BF255" s="156"/>
      <c r="BG255" s="156"/>
      <c r="BH255" s="156"/>
      <c r="BI255" s="130"/>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c r="CG255" s="131"/>
      <c r="CH255" s="131"/>
      <c r="CI255" s="131"/>
      <c r="CJ255" s="168"/>
    </row>
    <row r="256" spans="1:88" s="169" customFormat="1" hidden="1">
      <c r="A256" s="132"/>
      <c r="B256" s="134"/>
      <c r="C256" s="134"/>
      <c r="D256" s="134"/>
      <c r="E256" s="134"/>
      <c r="F256" s="134"/>
      <c r="G256" s="134"/>
      <c r="H256" s="134"/>
      <c r="I256" s="134"/>
      <c r="J256" s="134"/>
      <c r="K256" s="164"/>
      <c r="L256" s="134"/>
      <c r="M256" s="134"/>
      <c r="N256" s="134"/>
      <c r="O256" s="165"/>
      <c r="P256" s="164"/>
      <c r="Q256" s="134"/>
      <c r="R256" s="166"/>
      <c r="S256" s="166"/>
      <c r="T256" s="166"/>
      <c r="U256" s="166"/>
      <c r="V256" s="167"/>
      <c r="W256" s="167"/>
      <c r="X256" s="167"/>
      <c r="Y256" s="134"/>
      <c r="Z256" s="134"/>
      <c r="AA256" s="134"/>
      <c r="AB256" s="164"/>
      <c r="AC256" s="134"/>
      <c r="AD256" s="134"/>
      <c r="AE256" s="134"/>
      <c r="AF256" s="165"/>
      <c r="AG256" s="164"/>
      <c r="AH256" s="134"/>
      <c r="AI256" s="166"/>
      <c r="AJ256" s="166"/>
      <c r="AK256" s="166"/>
      <c r="AL256" s="167"/>
      <c r="AM256" s="167"/>
      <c r="AN256" s="167"/>
      <c r="AO256" s="134"/>
      <c r="AP256" s="134"/>
      <c r="AQ256" s="134"/>
      <c r="AR256" s="164"/>
      <c r="AS256" s="134"/>
      <c r="AT256" s="134"/>
      <c r="AU256" s="134"/>
      <c r="AV256" s="165"/>
      <c r="AW256" s="164"/>
      <c r="AX256" s="134"/>
      <c r="AY256" s="166"/>
      <c r="AZ256" s="166"/>
      <c r="BA256" s="166"/>
      <c r="BB256" s="167"/>
      <c r="BC256" s="167"/>
      <c r="BD256" s="167"/>
      <c r="BE256" s="166"/>
      <c r="BF256" s="156"/>
      <c r="BG256" s="156"/>
      <c r="BH256" s="156"/>
      <c r="BI256" s="130"/>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c r="CG256" s="131"/>
      <c r="CH256" s="131"/>
      <c r="CI256" s="131"/>
      <c r="CJ256" s="168"/>
    </row>
    <row r="257" spans="1:88" s="169" customFormat="1" hidden="1">
      <c r="A257" s="132"/>
      <c r="B257" s="134"/>
      <c r="C257" s="134"/>
      <c r="D257" s="134"/>
      <c r="E257" s="134"/>
      <c r="F257" s="134"/>
      <c r="G257" s="134"/>
      <c r="H257" s="134"/>
      <c r="I257" s="134"/>
      <c r="J257" s="134"/>
      <c r="K257" s="164"/>
      <c r="L257" s="134"/>
      <c r="M257" s="134"/>
      <c r="N257" s="134"/>
      <c r="O257" s="165"/>
      <c r="P257" s="164"/>
      <c r="Q257" s="134"/>
      <c r="R257" s="166"/>
      <c r="S257" s="166"/>
      <c r="T257" s="166"/>
      <c r="U257" s="166"/>
      <c r="V257" s="167"/>
      <c r="W257" s="167"/>
      <c r="X257" s="167"/>
      <c r="Y257" s="134"/>
      <c r="Z257" s="134"/>
      <c r="AA257" s="134"/>
      <c r="AB257" s="164"/>
      <c r="AC257" s="134"/>
      <c r="AD257" s="134"/>
      <c r="AE257" s="134"/>
      <c r="AF257" s="165"/>
      <c r="AG257" s="164"/>
      <c r="AH257" s="134"/>
      <c r="AI257" s="166"/>
      <c r="AJ257" s="166"/>
      <c r="AK257" s="166"/>
      <c r="AL257" s="167"/>
      <c r="AM257" s="167"/>
      <c r="AN257" s="167"/>
      <c r="AO257" s="134"/>
      <c r="AP257" s="134"/>
      <c r="AQ257" s="134"/>
      <c r="AR257" s="164"/>
      <c r="AS257" s="134"/>
      <c r="AT257" s="134"/>
      <c r="AU257" s="134"/>
      <c r="AV257" s="165"/>
      <c r="AW257" s="164"/>
      <c r="AX257" s="134"/>
      <c r="AY257" s="166"/>
      <c r="AZ257" s="166"/>
      <c r="BA257" s="166"/>
      <c r="BB257" s="167"/>
      <c r="BC257" s="167"/>
      <c r="BD257" s="167"/>
      <c r="BE257" s="166"/>
      <c r="BF257" s="156"/>
      <c r="BG257" s="156"/>
      <c r="BH257" s="156"/>
      <c r="BI257" s="130"/>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c r="CG257" s="131"/>
      <c r="CH257" s="131"/>
      <c r="CI257" s="131"/>
      <c r="CJ257" s="168"/>
    </row>
    <row r="258" spans="1:88" s="169" customFormat="1" hidden="1">
      <c r="A258" s="132"/>
      <c r="B258" s="134"/>
      <c r="C258" s="134"/>
      <c r="D258" s="134"/>
      <c r="E258" s="134"/>
      <c r="F258" s="134"/>
      <c r="G258" s="134"/>
      <c r="H258" s="134"/>
      <c r="I258" s="134"/>
      <c r="J258" s="134"/>
      <c r="K258" s="164"/>
      <c r="L258" s="134"/>
      <c r="M258" s="134"/>
      <c r="N258" s="134"/>
      <c r="O258" s="165"/>
      <c r="P258" s="164"/>
      <c r="Q258" s="134"/>
      <c r="R258" s="166"/>
      <c r="S258" s="166"/>
      <c r="T258" s="166"/>
      <c r="U258" s="166"/>
      <c r="V258" s="167"/>
      <c r="W258" s="167"/>
      <c r="X258" s="167"/>
      <c r="Y258" s="134"/>
      <c r="Z258" s="134"/>
      <c r="AA258" s="134"/>
      <c r="AB258" s="164"/>
      <c r="AC258" s="134"/>
      <c r="AD258" s="134"/>
      <c r="AE258" s="134"/>
      <c r="AF258" s="165"/>
      <c r="AG258" s="164"/>
      <c r="AH258" s="134"/>
      <c r="AI258" s="166"/>
      <c r="AJ258" s="166"/>
      <c r="AK258" s="166"/>
      <c r="AL258" s="167"/>
      <c r="AM258" s="167"/>
      <c r="AN258" s="167"/>
      <c r="AO258" s="134"/>
      <c r="AP258" s="134"/>
      <c r="AQ258" s="134"/>
      <c r="AR258" s="164"/>
      <c r="AS258" s="134"/>
      <c r="AT258" s="134"/>
      <c r="AU258" s="134"/>
      <c r="AV258" s="165"/>
      <c r="AW258" s="164"/>
      <c r="AX258" s="134"/>
      <c r="AY258" s="166"/>
      <c r="AZ258" s="166"/>
      <c r="BA258" s="166"/>
      <c r="BB258" s="167"/>
      <c r="BC258" s="167"/>
      <c r="BD258" s="167"/>
      <c r="BE258" s="166"/>
      <c r="BF258" s="156"/>
      <c r="BG258" s="156"/>
      <c r="BH258" s="156"/>
      <c r="BI258" s="130"/>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c r="CG258" s="131"/>
      <c r="CH258" s="131"/>
      <c r="CI258" s="131"/>
      <c r="CJ258" s="168"/>
    </row>
    <row r="259" spans="1:88" s="169" customFormat="1" hidden="1">
      <c r="A259" s="132"/>
      <c r="B259" s="134"/>
      <c r="C259" s="134"/>
      <c r="D259" s="134"/>
      <c r="E259" s="134"/>
      <c r="F259" s="134"/>
      <c r="G259" s="134"/>
      <c r="H259" s="134"/>
      <c r="I259" s="134"/>
      <c r="J259" s="134"/>
      <c r="K259" s="164"/>
      <c r="L259" s="134"/>
      <c r="M259" s="134"/>
      <c r="N259" s="134"/>
      <c r="O259" s="165"/>
      <c r="P259" s="164"/>
      <c r="Q259" s="134"/>
      <c r="R259" s="166"/>
      <c r="S259" s="166"/>
      <c r="T259" s="166"/>
      <c r="U259" s="166"/>
      <c r="V259" s="167"/>
      <c r="W259" s="167"/>
      <c r="X259" s="167"/>
      <c r="Y259" s="134"/>
      <c r="Z259" s="134"/>
      <c r="AA259" s="134"/>
      <c r="AB259" s="164"/>
      <c r="AC259" s="134"/>
      <c r="AD259" s="134"/>
      <c r="AE259" s="134"/>
      <c r="AF259" s="165"/>
      <c r="AG259" s="164"/>
      <c r="AH259" s="134"/>
      <c r="AI259" s="166"/>
      <c r="AJ259" s="166"/>
      <c r="AK259" s="166"/>
      <c r="AL259" s="167"/>
      <c r="AM259" s="167"/>
      <c r="AN259" s="167"/>
      <c r="AO259" s="134"/>
      <c r="AP259" s="134"/>
      <c r="AQ259" s="134"/>
      <c r="AR259" s="164"/>
      <c r="AS259" s="134"/>
      <c r="AT259" s="134"/>
      <c r="AU259" s="134"/>
      <c r="AV259" s="165"/>
      <c r="AW259" s="164"/>
      <c r="AX259" s="134"/>
      <c r="AY259" s="166"/>
      <c r="AZ259" s="166"/>
      <c r="BA259" s="166"/>
      <c r="BB259" s="167"/>
      <c r="BC259" s="167"/>
      <c r="BD259" s="167"/>
      <c r="BE259" s="166"/>
      <c r="BF259" s="156"/>
      <c r="BG259" s="156"/>
      <c r="BH259" s="156"/>
      <c r="BI259" s="130"/>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c r="CG259" s="131"/>
      <c r="CH259" s="131"/>
      <c r="CI259" s="131"/>
      <c r="CJ259" s="168"/>
    </row>
    <row r="260" spans="1:88" s="169" customFormat="1" hidden="1">
      <c r="A260" s="132"/>
      <c r="B260" s="134"/>
      <c r="C260" s="134"/>
      <c r="D260" s="134"/>
      <c r="E260" s="134"/>
      <c r="F260" s="134"/>
      <c r="G260" s="134"/>
      <c r="H260" s="134"/>
      <c r="I260" s="134"/>
      <c r="J260" s="134"/>
      <c r="K260" s="164"/>
      <c r="L260" s="134"/>
      <c r="M260" s="134"/>
      <c r="N260" s="134"/>
      <c r="O260" s="165"/>
      <c r="P260" s="164"/>
      <c r="Q260" s="134"/>
      <c r="R260" s="166"/>
      <c r="S260" s="166"/>
      <c r="T260" s="166"/>
      <c r="U260" s="166"/>
      <c r="V260" s="167"/>
      <c r="W260" s="167"/>
      <c r="X260" s="167"/>
      <c r="Y260" s="134"/>
      <c r="Z260" s="134"/>
      <c r="AA260" s="134"/>
      <c r="AB260" s="164"/>
      <c r="AC260" s="134"/>
      <c r="AD260" s="134"/>
      <c r="AE260" s="134"/>
      <c r="AF260" s="165"/>
      <c r="AG260" s="164"/>
      <c r="AH260" s="134"/>
      <c r="AI260" s="166"/>
      <c r="AJ260" s="166"/>
      <c r="AK260" s="166"/>
      <c r="AL260" s="167"/>
      <c r="AM260" s="167"/>
      <c r="AN260" s="167"/>
      <c r="AO260" s="134"/>
      <c r="AP260" s="134"/>
      <c r="AQ260" s="134"/>
      <c r="AR260" s="164"/>
      <c r="AS260" s="134"/>
      <c r="AT260" s="134"/>
      <c r="AU260" s="134"/>
      <c r="AV260" s="165"/>
      <c r="AW260" s="164"/>
      <c r="AX260" s="134"/>
      <c r="AY260" s="166"/>
      <c r="AZ260" s="166"/>
      <c r="BA260" s="166"/>
      <c r="BB260" s="167"/>
      <c r="BC260" s="167"/>
      <c r="BD260" s="167"/>
      <c r="BE260" s="166"/>
      <c r="BF260" s="156"/>
      <c r="BG260" s="156"/>
      <c r="BH260" s="156"/>
      <c r="BI260" s="130"/>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c r="CG260" s="131"/>
      <c r="CH260" s="131"/>
      <c r="CI260" s="131"/>
      <c r="CJ260" s="168"/>
    </row>
    <row r="261" spans="1:88" s="169" customFormat="1" hidden="1">
      <c r="A261" s="132"/>
      <c r="B261" s="134"/>
      <c r="C261" s="134"/>
      <c r="D261" s="134"/>
      <c r="E261" s="134"/>
      <c r="F261" s="134"/>
      <c r="G261" s="134"/>
      <c r="H261" s="134"/>
      <c r="I261" s="134"/>
      <c r="J261" s="134"/>
      <c r="K261" s="164"/>
      <c r="L261" s="134"/>
      <c r="M261" s="134"/>
      <c r="N261" s="134"/>
      <c r="O261" s="165"/>
      <c r="P261" s="164"/>
      <c r="Q261" s="134"/>
      <c r="R261" s="166"/>
      <c r="S261" s="166"/>
      <c r="T261" s="166"/>
      <c r="U261" s="166"/>
      <c r="V261" s="167"/>
      <c r="W261" s="167"/>
      <c r="X261" s="167"/>
      <c r="Y261" s="134"/>
      <c r="Z261" s="134"/>
      <c r="AA261" s="134"/>
      <c r="AB261" s="164"/>
      <c r="AC261" s="134"/>
      <c r="AD261" s="134"/>
      <c r="AE261" s="134"/>
      <c r="AF261" s="165"/>
      <c r="AG261" s="164"/>
      <c r="AH261" s="134"/>
      <c r="AI261" s="166"/>
      <c r="AJ261" s="166"/>
      <c r="AK261" s="166"/>
      <c r="AL261" s="167"/>
      <c r="AM261" s="167"/>
      <c r="AN261" s="167"/>
      <c r="AO261" s="134"/>
      <c r="AP261" s="134"/>
      <c r="AQ261" s="134"/>
      <c r="AR261" s="164"/>
      <c r="AS261" s="134"/>
      <c r="AT261" s="134"/>
      <c r="AU261" s="134"/>
      <c r="AV261" s="165"/>
      <c r="AW261" s="164"/>
      <c r="AX261" s="134"/>
      <c r="AY261" s="166"/>
      <c r="AZ261" s="166"/>
      <c r="BA261" s="166"/>
      <c r="BB261" s="167"/>
      <c r="BC261" s="167"/>
      <c r="BD261" s="167"/>
      <c r="BE261" s="166"/>
      <c r="BF261" s="156"/>
      <c r="BG261" s="156"/>
      <c r="BH261" s="156"/>
      <c r="BI261" s="130"/>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c r="CG261" s="131"/>
      <c r="CH261" s="131"/>
      <c r="CI261" s="131"/>
      <c r="CJ261" s="168"/>
    </row>
    <row r="262" spans="1:88" s="169" customFormat="1" hidden="1">
      <c r="A262" s="132"/>
      <c r="B262" s="134"/>
      <c r="C262" s="134"/>
      <c r="D262" s="134"/>
      <c r="E262" s="134"/>
      <c r="F262" s="134"/>
      <c r="G262" s="134"/>
      <c r="H262" s="134"/>
      <c r="I262" s="134"/>
      <c r="J262" s="134"/>
      <c r="K262" s="164"/>
      <c r="L262" s="134"/>
      <c r="M262" s="134"/>
      <c r="N262" s="134"/>
      <c r="O262" s="165"/>
      <c r="P262" s="164"/>
      <c r="Q262" s="134"/>
      <c r="R262" s="166"/>
      <c r="S262" s="166"/>
      <c r="T262" s="166"/>
      <c r="U262" s="166"/>
      <c r="V262" s="167"/>
      <c r="W262" s="167"/>
      <c r="X262" s="167"/>
      <c r="Y262" s="134"/>
      <c r="Z262" s="134"/>
      <c r="AA262" s="134"/>
      <c r="AB262" s="164"/>
      <c r="AC262" s="134"/>
      <c r="AD262" s="134"/>
      <c r="AE262" s="134"/>
      <c r="AF262" s="165"/>
      <c r="AG262" s="164"/>
      <c r="AH262" s="134"/>
      <c r="AI262" s="166"/>
      <c r="AJ262" s="166"/>
      <c r="AK262" s="166"/>
      <c r="AL262" s="167"/>
      <c r="AM262" s="167"/>
      <c r="AN262" s="167"/>
      <c r="AO262" s="134"/>
      <c r="AP262" s="134"/>
      <c r="AQ262" s="134"/>
      <c r="AR262" s="164"/>
      <c r="AS262" s="134"/>
      <c r="AT262" s="134"/>
      <c r="AU262" s="134"/>
      <c r="AV262" s="165"/>
      <c r="AW262" s="164"/>
      <c r="AX262" s="134"/>
      <c r="AY262" s="166"/>
      <c r="AZ262" s="166"/>
      <c r="BA262" s="166"/>
      <c r="BB262" s="167"/>
      <c r="BC262" s="167"/>
      <c r="BD262" s="167"/>
      <c r="BE262" s="166"/>
      <c r="BF262" s="156"/>
      <c r="BG262" s="156"/>
      <c r="BH262" s="156"/>
      <c r="BI262" s="130"/>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c r="CG262" s="131"/>
      <c r="CH262" s="131"/>
      <c r="CI262" s="131"/>
      <c r="CJ262" s="168"/>
    </row>
    <row r="263" spans="1:88" s="169" customFormat="1" hidden="1">
      <c r="A263" s="132"/>
      <c r="B263" s="134"/>
      <c r="C263" s="134"/>
      <c r="D263" s="134"/>
      <c r="E263" s="134"/>
      <c r="F263" s="134"/>
      <c r="G263" s="134"/>
      <c r="H263" s="134"/>
      <c r="I263" s="134"/>
      <c r="J263" s="134"/>
      <c r="K263" s="164"/>
      <c r="L263" s="134"/>
      <c r="M263" s="134"/>
      <c r="N263" s="134"/>
      <c r="O263" s="165"/>
      <c r="P263" s="164"/>
      <c r="Q263" s="134"/>
      <c r="R263" s="166"/>
      <c r="S263" s="166"/>
      <c r="T263" s="166"/>
      <c r="U263" s="166"/>
      <c r="V263" s="167"/>
      <c r="W263" s="167"/>
      <c r="X263" s="167"/>
      <c r="Y263" s="134"/>
      <c r="Z263" s="134"/>
      <c r="AA263" s="134"/>
      <c r="AB263" s="164"/>
      <c r="AC263" s="134"/>
      <c r="AD263" s="134"/>
      <c r="AE263" s="134"/>
      <c r="AF263" s="165"/>
      <c r="AG263" s="164"/>
      <c r="AH263" s="134"/>
      <c r="AI263" s="166"/>
      <c r="AJ263" s="166"/>
      <c r="AK263" s="166"/>
      <c r="AL263" s="167"/>
      <c r="AM263" s="167"/>
      <c r="AN263" s="167"/>
      <c r="AO263" s="134"/>
      <c r="AP263" s="134"/>
      <c r="AQ263" s="134"/>
      <c r="AR263" s="164"/>
      <c r="AS263" s="134"/>
      <c r="AT263" s="134"/>
      <c r="AU263" s="134"/>
      <c r="AV263" s="165"/>
      <c r="AW263" s="164"/>
      <c r="AX263" s="134"/>
      <c r="AY263" s="166"/>
      <c r="AZ263" s="166"/>
      <c r="BA263" s="166"/>
      <c r="BB263" s="167"/>
      <c r="BC263" s="167"/>
      <c r="BD263" s="167"/>
      <c r="BE263" s="166"/>
      <c r="BF263" s="156"/>
      <c r="BG263" s="156"/>
      <c r="BH263" s="156"/>
      <c r="BI263" s="130"/>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c r="CG263" s="131"/>
      <c r="CH263" s="131"/>
      <c r="CI263" s="131"/>
      <c r="CJ263" s="168"/>
    </row>
    <row r="264" spans="1:88" s="169" customFormat="1" hidden="1">
      <c r="A264" s="132"/>
      <c r="B264" s="134"/>
      <c r="C264" s="134"/>
      <c r="D264" s="134"/>
      <c r="E264" s="134"/>
      <c r="F264" s="134"/>
      <c r="G264" s="134"/>
      <c r="H264" s="134"/>
      <c r="I264" s="134"/>
      <c r="J264" s="134"/>
      <c r="K264" s="164"/>
      <c r="L264" s="134"/>
      <c r="M264" s="134"/>
      <c r="N264" s="134"/>
      <c r="O264" s="165"/>
      <c r="P264" s="164"/>
      <c r="Q264" s="134"/>
      <c r="R264" s="166"/>
      <c r="S264" s="166"/>
      <c r="T264" s="166"/>
      <c r="U264" s="166"/>
      <c r="V264" s="167"/>
      <c r="W264" s="167"/>
      <c r="X264" s="167"/>
      <c r="Y264" s="134"/>
      <c r="Z264" s="134"/>
      <c r="AA264" s="134"/>
      <c r="AB264" s="164"/>
      <c r="AC264" s="134"/>
      <c r="AD264" s="134"/>
      <c r="AE264" s="134"/>
      <c r="AF264" s="165"/>
      <c r="AG264" s="164"/>
      <c r="AH264" s="134"/>
      <c r="AI264" s="166"/>
      <c r="AJ264" s="166"/>
      <c r="AK264" s="166"/>
      <c r="AL264" s="167"/>
      <c r="AM264" s="167"/>
      <c r="AN264" s="167"/>
      <c r="AO264" s="134"/>
      <c r="AP264" s="134"/>
      <c r="AQ264" s="134"/>
      <c r="AR264" s="164"/>
      <c r="AS264" s="134"/>
      <c r="AT264" s="134"/>
      <c r="AU264" s="134"/>
      <c r="AV264" s="165"/>
      <c r="AW264" s="164"/>
      <c r="AX264" s="134"/>
      <c r="AY264" s="166"/>
      <c r="AZ264" s="166"/>
      <c r="BA264" s="166"/>
      <c r="BB264" s="167"/>
      <c r="BC264" s="167"/>
      <c r="BD264" s="167"/>
      <c r="BE264" s="166"/>
      <c r="BF264" s="156"/>
      <c r="BG264" s="156"/>
      <c r="BH264" s="156"/>
      <c r="BI264" s="130"/>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c r="CG264" s="131"/>
      <c r="CH264" s="131"/>
      <c r="CI264" s="131"/>
      <c r="CJ264" s="168"/>
    </row>
    <row r="265" spans="1:88" s="169" customFormat="1" hidden="1">
      <c r="A265" s="132"/>
      <c r="B265" s="134"/>
      <c r="C265" s="134"/>
      <c r="D265" s="134"/>
      <c r="E265" s="134"/>
      <c r="F265" s="134"/>
      <c r="G265" s="134"/>
      <c r="H265" s="134"/>
      <c r="I265" s="134"/>
      <c r="J265" s="134"/>
      <c r="K265" s="164"/>
      <c r="L265" s="134"/>
      <c r="M265" s="134"/>
      <c r="N265" s="134"/>
      <c r="O265" s="165"/>
      <c r="P265" s="164"/>
      <c r="Q265" s="134"/>
      <c r="R265" s="166"/>
      <c r="S265" s="166"/>
      <c r="T265" s="166"/>
      <c r="U265" s="166"/>
      <c r="V265" s="167"/>
      <c r="W265" s="167"/>
      <c r="X265" s="167"/>
      <c r="Y265" s="134"/>
      <c r="Z265" s="134"/>
      <c r="AA265" s="134"/>
      <c r="AB265" s="164"/>
      <c r="AC265" s="134"/>
      <c r="AD265" s="134"/>
      <c r="AE265" s="134"/>
      <c r="AF265" s="165"/>
      <c r="AG265" s="164"/>
      <c r="AH265" s="134"/>
      <c r="AI265" s="166"/>
      <c r="AJ265" s="166"/>
      <c r="AK265" s="166"/>
      <c r="AL265" s="167"/>
      <c r="AM265" s="167"/>
      <c r="AN265" s="167"/>
      <c r="AO265" s="134"/>
      <c r="AP265" s="134"/>
      <c r="AQ265" s="134"/>
      <c r="AR265" s="164"/>
      <c r="AS265" s="134"/>
      <c r="AT265" s="134"/>
      <c r="AU265" s="134"/>
      <c r="AV265" s="165"/>
      <c r="AW265" s="164"/>
      <c r="AX265" s="134"/>
      <c r="AY265" s="166"/>
      <c r="AZ265" s="166"/>
      <c r="BA265" s="166"/>
      <c r="BB265" s="167"/>
      <c r="BC265" s="167"/>
      <c r="BD265" s="167"/>
      <c r="BE265" s="166"/>
      <c r="BF265" s="156"/>
      <c r="BG265" s="156"/>
      <c r="BH265" s="156"/>
      <c r="BI265" s="130"/>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c r="CG265" s="131"/>
      <c r="CH265" s="131"/>
      <c r="CI265" s="131"/>
      <c r="CJ265" s="168"/>
    </row>
    <row r="266" spans="1:88" s="169" customFormat="1" hidden="1">
      <c r="A266" s="132"/>
      <c r="B266" s="134"/>
      <c r="C266" s="134"/>
      <c r="D266" s="134"/>
      <c r="E266" s="134"/>
      <c r="F266" s="134"/>
      <c r="G266" s="134"/>
      <c r="H266" s="134"/>
      <c r="I266" s="134"/>
      <c r="J266" s="134"/>
      <c r="K266" s="164"/>
      <c r="L266" s="134"/>
      <c r="M266" s="134"/>
      <c r="N266" s="134"/>
      <c r="O266" s="165"/>
      <c r="P266" s="164"/>
      <c r="Q266" s="134"/>
      <c r="R266" s="166"/>
      <c r="S266" s="166"/>
      <c r="T266" s="166"/>
      <c r="U266" s="166"/>
      <c r="V266" s="167"/>
      <c r="W266" s="167"/>
      <c r="X266" s="167"/>
      <c r="Y266" s="134"/>
      <c r="Z266" s="134"/>
      <c r="AA266" s="134"/>
      <c r="AB266" s="164"/>
      <c r="AC266" s="134"/>
      <c r="AD266" s="134"/>
      <c r="AE266" s="134"/>
      <c r="AF266" s="165"/>
      <c r="AG266" s="164"/>
      <c r="AH266" s="134"/>
      <c r="AI266" s="166"/>
      <c r="AJ266" s="166"/>
      <c r="AK266" s="166"/>
      <c r="AL266" s="167"/>
      <c r="AM266" s="167"/>
      <c r="AN266" s="167"/>
      <c r="AO266" s="134"/>
      <c r="AP266" s="134"/>
      <c r="AQ266" s="134"/>
      <c r="AR266" s="164"/>
      <c r="AS266" s="134"/>
      <c r="AT266" s="134"/>
      <c r="AU266" s="134"/>
      <c r="AV266" s="165"/>
      <c r="AW266" s="164"/>
      <c r="AX266" s="134"/>
      <c r="AY266" s="166"/>
      <c r="AZ266" s="166"/>
      <c r="BA266" s="166"/>
      <c r="BB266" s="167"/>
      <c r="BC266" s="167"/>
      <c r="BD266" s="167"/>
      <c r="BE266" s="166"/>
      <c r="BF266" s="156"/>
      <c r="BG266" s="156"/>
      <c r="BH266" s="156"/>
      <c r="BI266" s="130"/>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c r="CG266" s="131"/>
      <c r="CH266" s="131"/>
      <c r="CI266" s="131"/>
      <c r="CJ266" s="168"/>
    </row>
    <row r="267" spans="1:88" s="169" customFormat="1" hidden="1">
      <c r="A267" s="132"/>
      <c r="B267" s="134"/>
      <c r="C267" s="134"/>
      <c r="D267" s="134"/>
      <c r="E267" s="134"/>
      <c r="F267" s="134"/>
      <c r="G267" s="134"/>
      <c r="H267" s="134"/>
      <c r="I267" s="134"/>
      <c r="J267" s="134"/>
      <c r="K267" s="164"/>
      <c r="L267" s="134"/>
      <c r="M267" s="134"/>
      <c r="N267" s="134"/>
      <c r="O267" s="165"/>
      <c r="P267" s="164"/>
      <c r="Q267" s="134"/>
      <c r="R267" s="166"/>
      <c r="S267" s="166"/>
      <c r="T267" s="166"/>
      <c r="U267" s="166"/>
      <c r="V267" s="167"/>
      <c r="W267" s="167"/>
      <c r="X267" s="167"/>
      <c r="Y267" s="134"/>
      <c r="Z267" s="134"/>
      <c r="AA267" s="134"/>
      <c r="AB267" s="164"/>
      <c r="AC267" s="134"/>
      <c r="AD267" s="134"/>
      <c r="AE267" s="134"/>
      <c r="AF267" s="165"/>
      <c r="AG267" s="164"/>
      <c r="AH267" s="134"/>
      <c r="AI267" s="166"/>
      <c r="AJ267" s="166"/>
      <c r="AK267" s="166"/>
      <c r="AL267" s="167"/>
      <c r="AM267" s="167"/>
      <c r="AN267" s="167"/>
      <c r="AO267" s="134"/>
      <c r="AP267" s="134"/>
      <c r="AQ267" s="134"/>
      <c r="AR267" s="164"/>
      <c r="AS267" s="134"/>
      <c r="AT267" s="134"/>
      <c r="AU267" s="134"/>
      <c r="AV267" s="165"/>
      <c r="AW267" s="164"/>
      <c r="AX267" s="134"/>
      <c r="AY267" s="166"/>
      <c r="AZ267" s="166"/>
      <c r="BA267" s="166"/>
      <c r="BB267" s="167"/>
      <c r="BC267" s="167"/>
      <c r="BD267" s="167"/>
      <c r="BE267" s="166"/>
      <c r="BF267" s="156"/>
      <c r="BG267" s="156"/>
      <c r="BH267" s="156"/>
      <c r="BI267" s="130"/>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c r="CG267" s="131"/>
      <c r="CH267" s="131"/>
      <c r="CI267" s="131"/>
      <c r="CJ267" s="168"/>
    </row>
    <row r="268" spans="1:88" s="169" customFormat="1" hidden="1">
      <c r="A268" s="132"/>
      <c r="B268" s="134"/>
      <c r="C268" s="134"/>
      <c r="D268" s="134"/>
      <c r="E268" s="134"/>
      <c r="F268" s="134"/>
      <c r="G268" s="134"/>
      <c r="H268" s="134"/>
      <c r="I268" s="134"/>
      <c r="J268" s="134"/>
      <c r="K268" s="164"/>
      <c r="L268" s="134"/>
      <c r="M268" s="134"/>
      <c r="N268" s="134"/>
      <c r="O268" s="165"/>
      <c r="P268" s="164"/>
      <c r="Q268" s="134"/>
      <c r="R268" s="166"/>
      <c r="S268" s="166"/>
      <c r="T268" s="166"/>
      <c r="U268" s="166"/>
      <c r="V268" s="167"/>
      <c r="W268" s="167"/>
      <c r="X268" s="167"/>
      <c r="Y268" s="134"/>
      <c r="Z268" s="134"/>
      <c r="AA268" s="134"/>
      <c r="AB268" s="164"/>
      <c r="AC268" s="134"/>
      <c r="AD268" s="134"/>
      <c r="AE268" s="134"/>
      <c r="AF268" s="165"/>
      <c r="AG268" s="164"/>
      <c r="AH268" s="134"/>
      <c r="AI268" s="166"/>
      <c r="AJ268" s="166"/>
      <c r="AK268" s="166"/>
      <c r="AL268" s="167"/>
      <c r="AM268" s="167"/>
      <c r="AN268" s="167"/>
      <c r="AO268" s="134"/>
      <c r="AP268" s="134"/>
      <c r="AQ268" s="134"/>
      <c r="AR268" s="164"/>
      <c r="AS268" s="134"/>
      <c r="AT268" s="134"/>
      <c r="AU268" s="134"/>
      <c r="AV268" s="165"/>
      <c r="AW268" s="164"/>
      <c r="AX268" s="134"/>
      <c r="AY268" s="166"/>
      <c r="AZ268" s="166"/>
      <c r="BA268" s="166"/>
      <c r="BB268" s="167"/>
      <c r="BC268" s="167"/>
      <c r="BD268" s="167"/>
      <c r="BE268" s="166"/>
      <c r="BF268" s="156"/>
      <c r="BG268" s="156"/>
      <c r="BH268" s="156"/>
      <c r="BI268" s="130"/>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c r="CG268" s="131"/>
      <c r="CH268" s="131"/>
      <c r="CI268" s="131"/>
      <c r="CJ268" s="168"/>
    </row>
    <row r="269" spans="1:88" s="169" customFormat="1" hidden="1">
      <c r="A269" s="132"/>
      <c r="B269" s="134"/>
      <c r="C269" s="134"/>
      <c r="D269" s="134"/>
      <c r="E269" s="134"/>
      <c r="F269" s="134"/>
      <c r="G269" s="134"/>
      <c r="H269" s="134"/>
      <c r="I269" s="134"/>
      <c r="J269" s="134"/>
      <c r="K269" s="164"/>
      <c r="L269" s="134"/>
      <c r="M269" s="134"/>
      <c r="N269" s="134"/>
      <c r="O269" s="165"/>
      <c r="P269" s="164"/>
      <c r="Q269" s="134"/>
      <c r="R269" s="166"/>
      <c r="S269" s="166"/>
      <c r="T269" s="166"/>
      <c r="U269" s="166"/>
      <c r="V269" s="167"/>
      <c r="W269" s="167"/>
      <c r="X269" s="167"/>
      <c r="Y269" s="134"/>
      <c r="Z269" s="134"/>
      <c r="AA269" s="134"/>
      <c r="AB269" s="164"/>
      <c r="AC269" s="134"/>
      <c r="AD269" s="134"/>
      <c r="AE269" s="134"/>
      <c r="AF269" s="165"/>
      <c r="AG269" s="164"/>
      <c r="AH269" s="134"/>
      <c r="AI269" s="166"/>
      <c r="AJ269" s="166"/>
      <c r="AK269" s="166"/>
      <c r="AL269" s="167"/>
      <c r="AM269" s="167"/>
      <c r="AN269" s="167"/>
      <c r="AO269" s="134"/>
      <c r="AP269" s="134"/>
      <c r="AQ269" s="134"/>
      <c r="AR269" s="164"/>
      <c r="AS269" s="134"/>
      <c r="AT269" s="134"/>
      <c r="AU269" s="134"/>
      <c r="AV269" s="165"/>
      <c r="AW269" s="164"/>
      <c r="AX269" s="134"/>
      <c r="AY269" s="166"/>
      <c r="AZ269" s="166"/>
      <c r="BA269" s="166"/>
      <c r="BB269" s="167"/>
      <c r="BC269" s="167"/>
      <c r="BD269" s="167"/>
      <c r="BE269" s="166"/>
      <c r="BF269" s="156"/>
      <c r="BG269" s="156"/>
      <c r="BH269" s="156"/>
      <c r="BI269" s="130"/>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c r="CG269" s="131"/>
      <c r="CH269" s="131"/>
      <c r="CI269" s="131"/>
      <c r="CJ269" s="168"/>
    </row>
    <row r="270" spans="1:88" s="169" customFormat="1" hidden="1">
      <c r="A270" s="132"/>
      <c r="B270" s="134"/>
      <c r="C270" s="134"/>
      <c r="D270" s="134"/>
      <c r="E270" s="134"/>
      <c r="F270" s="134"/>
      <c r="G270" s="134"/>
      <c r="H270" s="134"/>
      <c r="I270" s="134"/>
      <c r="J270" s="134"/>
      <c r="K270" s="164"/>
      <c r="L270" s="134"/>
      <c r="M270" s="134"/>
      <c r="N270" s="134"/>
      <c r="O270" s="165"/>
      <c r="P270" s="164"/>
      <c r="Q270" s="134"/>
      <c r="R270" s="166"/>
      <c r="S270" s="166"/>
      <c r="T270" s="166"/>
      <c r="U270" s="166"/>
      <c r="V270" s="167"/>
      <c r="W270" s="167"/>
      <c r="X270" s="167"/>
      <c r="Y270" s="134"/>
      <c r="Z270" s="134"/>
      <c r="AA270" s="134"/>
      <c r="AB270" s="164"/>
      <c r="AC270" s="134"/>
      <c r="AD270" s="134"/>
      <c r="AE270" s="134"/>
      <c r="AF270" s="165"/>
      <c r="AG270" s="164"/>
      <c r="AH270" s="134"/>
      <c r="AI270" s="166"/>
      <c r="AJ270" s="166"/>
      <c r="AK270" s="166"/>
      <c r="AL270" s="167"/>
      <c r="AM270" s="167"/>
      <c r="AN270" s="167"/>
      <c r="AO270" s="134"/>
      <c r="AP270" s="134"/>
      <c r="AQ270" s="134"/>
      <c r="AR270" s="164"/>
      <c r="AS270" s="134"/>
      <c r="AT270" s="134"/>
      <c r="AU270" s="134"/>
      <c r="AV270" s="165"/>
      <c r="AW270" s="164"/>
      <c r="AX270" s="134"/>
      <c r="AY270" s="166"/>
      <c r="AZ270" s="166"/>
      <c r="BA270" s="166"/>
      <c r="BB270" s="167"/>
      <c r="BC270" s="167"/>
      <c r="BD270" s="167"/>
      <c r="BE270" s="166"/>
      <c r="BF270" s="156"/>
      <c r="BG270" s="156"/>
      <c r="BH270" s="156"/>
      <c r="BI270" s="130"/>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c r="CG270" s="131"/>
      <c r="CH270" s="131"/>
      <c r="CI270" s="131"/>
      <c r="CJ270" s="168"/>
    </row>
    <row r="271" spans="1:88" s="169" customFormat="1" hidden="1">
      <c r="A271" s="132"/>
      <c r="B271" s="134"/>
      <c r="C271" s="134"/>
      <c r="D271" s="134"/>
      <c r="E271" s="134"/>
      <c r="F271" s="134"/>
      <c r="G271" s="134"/>
      <c r="H271" s="134"/>
      <c r="I271" s="134"/>
      <c r="J271" s="134"/>
      <c r="K271" s="164"/>
      <c r="L271" s="134"/>
      <c r="M271" s="134"/>
      <c r="N271" s="134"/>
      <c r="O271" s="165"/>
      <c r="P271" s="164"/>
      <c r="Q271" s="134"/>
      <c r="R271" s="166"/>
      <c r="S271" s="166"/>
      <c r="T271" s="166"/>
      <c r="U271" s="166"/>
      <c r="V271" s="167"/>
      <c r="W271" s="167"/>
      <c r="X271" s="167"/>
      <c r="Y271" s="134"/>
      <c r="Z271" s="134"/>
      <c r="AA271" s="134"/>
      <c r="AB271" s="164"/>
      <c r="AC271" s="134"/>
      <c r="AD271" s="134"/>
      <c r="AE271" s="134"/>
      <c r="AF271" s="165"/>
      <c r="AG271" s="164"/>
      <c r="AH271" s="134"/>
      <c r="AI271" s="166"/>
      <c r="AJ271" s="166"/>
      <c r="AK271" s="166"/>
      <c r="AL271" s="167"/>
      <c r="AM271" s="167"/>
      <c r="AN271" s="167"/>
      <c r="AO271" s="134"/>
      <c r="AP271" s="134"/>
      <c r="AQ271" s="134"/>
      <c r="AR271" s="164"/>
      <c r="AS271" s="134"/>
      <c r="AT271" s="134"/>
      <c r="AU271" s="134"/>
      <c r="AV271" s="165"/>
      <c r="AW271" s="164"/>
      <c r="AX271" s="134"/>
      <c r="AY271" s="166"/>
      <c r="AZ271" s="166"/>
      <c r="BA271" s="166"/>
      <c r="BB271" s="167"/>
      <c r="BC271" s="167"/>
      <c r="BD271" s="167"/>
      <c r="BE271" s="166"/>
      <c r="BF271" s="156"/>
      <c r="BG271" s="156"/>
      <c r="BH271" s="156"/>
      <c r="BI271" s="130"/>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c r="CG271" s="131"/>
      <c r="CH271" s="131"/>
      <c r="CI271" s="131"/>
      <c r="CJ271" s="168"/>
    </row>
    <row r="272" spans="1:88" s="169" customFormat="1" hidden="1">
      <c r="A272" s="132"/>
      <c r="B272" s="134"/>
      <c r="C272" s="134"/>
      <c r="D272" s="134"/>
      <c r="E272" s="134"/>
      <c r="F272" s="134"/>
      <c r="G272" s="134"/>
      <c r="H272" s="134"/>
      <c r="I272" s="134"/>
      <c r="J272" s="134"/>
      <c r="K272" s="164"/>
      <c r="L272" s="134"/>
      <c r="M272" s="134"/>
      <c r="N272" s="134"/>
      <c r="O272" s="165"/>
      <c r="P272" s="164"/>
      <c r="Q272" s="134"/>
      <c r="R272" s="166"/>
      <c r="S272" s="166"/>
      <c r="T272" s="166"/>
      <c r="U272" s="166"/>
      <c r="V272" s="167"/>
      <c r="W272" s="167"/>
      <c r="X272" s="167"/>
      <c r="Y272" s="134"/>
      <c r="Z272" s="134"/>
      <c r="AA272" s="134"/>
      <c r="AB272" s="164"/>
      <c r="AC272" s="134"/>
      <c r="AD272" s="134"/>
      <c r="AE272" s="134"/>
      <c r="AF272" s="165"/>
      <c r="AG272" s="164"/>
      <c r="AH272" s="134"/>
      <c r="AI272" s="166"/>
      <c r="AJ272" s="166"/>
      <c r="AK272" s="166"/>
      <c r="AL272" s="167"/>
      <c r="AM272" s="167"/>
      <c r="AN272" s="167"/>
      <c r="AO272" s="134"/>
      <c r="AP272" s="134"/>
      <c r="AQ272" s="134"/>
      <c r="AR272" s="164"/>
      <c r="AS272" s="134"/>
      <c r="AT272" s="134"/>
      <c r="AU272" s="134"/>
      <c r="AV272" s="165"/>
      <c r="AW272" s="164"/>
      <c r="AX272" s="134"/>
      <c r="AY272" s="166"/>
      <c r="AZ272" s="166"/>
      <c r="BA272" s="166"/>
      <c r="BB272" s="167"/>
      <c r="BC272" s="167"/>
      <c r="BD272" s="167"/>
      <c r="BE272" s="166"/>
      <c r="BF272" s="156"/>
      <c r="BG272" s="156"/>
      <c r="BH272" s="156"/>
      <c r="BI272" s="130"/>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c r="CG272" s="131"/>
      <c r="CH272" s="131"/>
      <c r="CI272" s="131"/>
      <c r="CJ272" s="168"/>
    </row>
    <row r="273" spans="1:88" s="169" customFormat="1" hidden="1">
      <c r="A273" s="132"/>
      <c r="B273" s="134"/>
      <c r="C273" s="134"/>
      <c r="D273" s="134"/>
      <c r="E273" s="134"/>
      <c r="F273" s="134"/>
      <c r="G273" s="134"/>
      <c r="H273" s="134"/>
      <c r="I273" s="134"/>
      <c r="J273" s="134"/>
      <c r="K273" s="164"/>
      <c r="L273" s="134"/>
      <c r="M273" s="134"/>
      <c r="N273" s="134"/>
      <c r="O273" s="165"/>
      <c r="P273" s="164"/>
      <c r="Q273" s="134"/>
      <c r="R273" s="166"/>
      <c r="S273" s="166"/>
      <c r="T273" s="166"/>
      <c r="U273" s="166"/>
      <c r="V273" s="167"/>
      <c r="W273" s="167"/>
      <c r="X273" s="167"/>
      <c r="Y273" s="134"/>
      <c r="Z273" s="134"/>
      <c r="AA273" s="134"/>
      <c r="AB273" s="164"/>
      <c r="AC273" s="134"/>
      <c r="AD273" s="134"/>
      <c r="AE273" s="134"/>
      <c r="AF273" s="165"/>
      <c r="AG273" s="164"/>
      <c r="AH273" s="134"/>
      <c r="AI273" s="166"/>
      <c r="AJ273" s="166"/>
      <c r="AK273" s="166"/>
      <c r="AL273" s="167"/>
      <c r="AM273" s="167"/>
      <c r="AN273" s="167"/>
      <c r="AO273" s="134"/>
      <c r="AP273" s="134"/>
      <c r="AQ273" s="134"/>
      <c r="AR273" s="164"/>
      <c r="AS273" s="134"/>
      <c r="AT273" s="134"/>
      <c r="AU273" s="134"/>
      <c r="AV273" s="165"/>
      <c r="AW273" s="164"/>
      <c r="AX273" s="134"/>
      <c r="AY273" s="166"/>
      <c r="AZ273" s="166"/>
      <c r="BA273" s="166"/>
      <c r="BB273" s="167"/>
      <c r="BC273" s="167"/>
      <c r="BD273" s="167"/>
      <c r="BE273" s="166"/>
      <c r="BF273" s="156"/>
      <c r="BG273" s="156"/>
      <c r="BH273" s="156"/>
      <c r="BI273" s="130"/>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c r="CG273" s="131"/>
      <c r="CH273" s="131"/>
      <c r="CI273" s="131"/>
      <c r="CJ273" s="168"/>
    </row>
    <row r="274" spans="1:88" s="169" customFormat="1" hidden="1">
      <c r="A274" s="132"/>
      <c r="B274" s="134"/>
      <c r="C274" s="134"/>
      <c r="D274" s="134"/>
      <c r="E274" s="134"/>
      <c r="F274" s="134"/>
      <c r="G274" s="134"/>
      <c r="H274" s="134"/>
      <c r="I274" s="134"/>
      <c r="J274" s="134"/>
      <c r="K274" s="164"/>
      <c r="L274" s="134"/>
      <c r="M274" s="134"/>
      <c r="N274" s="134"/>
      <c r="O274" s="165"/>
      <c r="P274" s="164"/>
      <c r="Q274" s="134"/>
      <c r="R274" s="166"/>
      <c r="S274" s="166"/>
      <c r="T274" s="166"/>
      <c r="U274" s="166"/>
      <c r="V274" s="167"/>
      <c r="W274" s="167"/>
      <c r="X274" s="167"/>
      <c r="Y274" s="134"/>
      <c r="Z274" s="134"/>
      <c r="AA274" s="134"/>
      <c r="AB274" s="164"/>
      <c r="AC274" s="134"/>
      <c r="AD274" s="134"/>
      <c r="AE274" s="134"/>
      <c r="AF274" s="165"/>
      <c r="AG274" s="164"/>
      <c r="AH274" s="134"/>
      <c r="AI274" s="166"/>
      <c r="AJ274" s="166"/>
      <c r="AK274" s="166"/>
      <c r="AL274" s="167"/>
      <c r="AM274" s="167"/>
      <c r="AN274" s="167"/>
      <c r="AO274" s="134"/>
      <c r="AP274" s="134"/>
      <c r="AQ274" s="134"/>
      <c r="AR274" s="164"/>
      <c r="AS274" s="134"/>
      <c r="AT274" s="134"/>
      <c r="AU274" s="134"/>
      <c r="AV274" s="165"/>
      <c r="AW274" s="164"/>
      <c r="AX274" s="134"/>
      <c r="AY274" s="166"/>
      <c r="AZ274" s="166"/>
      <c r="BA274" s="166"/>
      <c r="BB274" s="167"/>
      <c r="BC274" s="167"/>
      <c r="BD274" s="167"/>
      <c r="BE274" s="166"/>
      <c r="BF274" s="156"/>
      <c r="BG274" s="156"/>
      <c r="BH274" s="156"/>
      <c r="BI274" s="130"/>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c r="CG274" s="131"/>
      <c r="CH274" s="131"/>
      <c r="CI274" s="131"/>
      <c r="CJ274" s="168"/>
    </row>
    <row r="275" spans="1:88" s="169" customFormat="1" hidden="1">
      <c r="A275" s="132"/>
      <c r="B275" s="134"/>
      <c r="C275" s="134"/>
      <c r="D275" s="134"/>
      <c r="E275" s="134"/>
      <c r="F275" s="134"/>
      <c r="G275" s="134"/>
      <c r="H275" s="134"/>
      <c r="I275" s="134"/>
      <c r="J275" s="134"/>
      <c r="K275" s="164"/>
      <c r="L275" s="134"/>
      <c r="M275" s="134"/>
      <c r="N275" s="134"/>
      <c r="O275" s="165"/>
      <c r="P275" s="164"/>
      <c r="Q275" s="134"/>
      <c r="R275" s="166"/>
      <c r="S275" s="166"/>
      <c r="T275" s="166"/>
      <c r="U275" s="166"/>
      <c r="V275" s="167"/>
      <c r="W275" s="167"/>
      <c r="X275" s="167"/>
      <c r="Y275" s="134"/>
      <c r="Z275" s="134"/>
      <c r="AA275" s="134"/>
      <c r="AB275" s="164"/>
      <c r="AC275" s="134"/>
      <c r="AD275" s="134"/>
      <c r="AE275" s="134"/>
      <c r="AF275" s="165"/>
      <c r="AG275" s="164"/>
      <c r="AH275" s="134"/>
      <c r="AI275" s="166"/>
      <c r="AJ275" s="166"/>
      <c r="AK275" s="166"/>
      <c r="AL275" s="167"/>
      <c r="AM275" s="167"/>
      <c r="AN275" s="167"/>
      <c r="AO275" s="134"/>
      <c r="AP275" s="134"/>
      <c r="AQ275" s="134"/>
      <c r="AR275" s="164"/>
      <c r="AS275" s="134"/>
      <c r="AT275" s="134"/>
      <c r="AU275" s="134"/>
      <c r="AV275" s="165"/>
      <c r="AW275" s="164"/>
      <c r="AX275" s="134"/>
      <c r="AY275" s="166"/>
      <c r="AZ275" s="166"/>
      <c r="BA275" s="166"/>
      <c r="BB275" s="167"/>
      <c r="BC275" s="167"/>
      <c r="BD275" s="167"/>
      <c r="BE275" s="166"/>
      <c r="BF275" s="156"/>
      <c r="BG275" s="156"/>
      <c r="BH275" s="156"/>
      <c r="BI275" s="130"/>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c r="CG275" s="131"/>
      <c r="CH275" s="131"/>
      <c r="CI275" s="131"/>
      <c r="CJ275" s="168"/>
    </row>
    <row r="276" spans="1:88" s="169" customFormat="1" hidden="1">
      <c r="A276" s="132"/>
      <c r="B276" s="134"/>
      <c r="C276" s="134"/>
      <c r="D276" s="134"/>
      <c r="E276" s="134"/>
      <c r="F276" s="134"/>
      <c r="G276" s="134"/>
      <c r="H276" s="134"/>
      <c r="I276" s="134"/>
      <c r="J276" s="134"/>
      <c r="K276" s="164"/>
      <c r="L276" s="134"/>
      <c r="M276" s="134"/>
      <c r="N276" s="134"/>
      <c r="O276" s="165"/>
      <c r="P276" s="164"/>
      <c r="Q276" s="134"/>
      <c r="R276" s="166"/>
      <c r="S276" s="166"/>
      <c r="T276" s="166"/>
      <c r="U276" s="166"/>
      <c r="V276" s="167"/>
      <c r="W276" s="167"/>
      <c r="X276" s="167"/>
      <c r="Y276" s="134"/>
      <c r="Z276" s="134"/>
      <c r="AA276" s="134"/>
      <c r="AB276" s="164"/>
      <c r="AC276" s="134"/>
      <c r="AD276" s="134"/>
      <c r="AE276" s="134"/>
      <c r="AF276" s="165"/>
      <c r="AG276" s="164"/>
      <c r="AH276" s="134"/>
      <c r="AI276" s="166"/>
      <c r="AJ276" s="166"/>
      <c r="AK276" s="166"/>
      <c r="AL276" s="167"/>
      <c r="AM276" s="167"/>
      <c r="AN276" s="167"/>
      <c r="AO276" s="134"/>
      <c r="AP276" s="134"/>
      <c r="AQ276" s="134"/>
      <c r="AR276" s="164"/>
      <c r="AS276" s="134"/>
      <c r="AT276" s="134"/>
      <c r="AU276" s="134"/>
      <c r="AV276" s="165"/>
      <c r="AW276" s="164"/>
      <c r="AX276" s="134"/>
      <c r="AY276" s="166"/>
      <c r="AZ276" s="166"/>
      <c r="BA276" s="166"/>
      <c r="BB276" s="167"/>
      <c r="BC276" s="167"/>
      <c r="BD276" s="167"/>
      <c r="BE276" s="166"/>
      <c r="BF276" s="156"/>
      <c r="BG276" s="156"/>
      <c r="BH276" s="156"/>
      <c r="BI276" s="130"/>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c r="CG276" s="131"/>
      <c r="CH276" s="131"/>
      <c r="CI276" s="131"/>
      <c r="CJ276" s="168"/>
    </row>
    <row r="277" spans="1:88" s="169" customFormat="1" hidden="1">
      <c r="A277" s="132"/>
      <c r="B277" s="134"/>
      <c r="C277" s="134"/>
      <c r="D277" s="134"/>
      <c r="E277" s="134"/>
      <c r="F277" s="134"/>
      <c r="G277" s="134"/>
      <c r="H277" s="134"/>
      <c r="I277" s="134"/>
      <c r="J277" s="134"/>
      <c r="K277" s="164"/>
      <c r="L277" s="134"/>
      <c r="M277" s="134"/>
      <c r="N277" s="134"/>
      <c r="O277" s="165"/>
      <c r="P277" s="164"/>
      <c r="Q277" s="134"/>
      <c r="R277" s="166"/>
      <c r="S277" s="166"/>
      <c r="T277" s="166"/>
      <c r="U277" s="166"/>
      <c r="V277" s="167"/>
      <c r="W277" s="167"/>
      <c r="X277" s="167"/>
      <c r="Y277" s="134"/>
      <c r="Z277" s="134"/>
      <c r="AA277" s="134"/>
      <c r="AB277" s="164"/>
      <c r="AC277" s="134"/>
      <c r="AD277" s="134"/>
      <c r="AE277" s="134"/>
      <c r="AF277" s="165"/>
      <c r="AG277" s="164"/>
      <c r="AH277" s="134"/>
      <c r="AI277" s="166"/>
      <c r="AJ277" s="166"/>
      <c r="AK277" s="166"/>
      <c r="AL277" s="167"/>
      <c r="AM277" s="167"/>
      <c r="AN277" s="167"/>
      <c r="AO277" s="134"/>
      <c r="AP277" s="134"/>
      <c r="AQ277" s="134"/>
      <c r="AR277" s="164"/>
      <c r="AS277" s="134"/>
      <c r="AT277" s="134"/>
      <c r="AU277" s="134"/>
      <c r="AV277" s="165"/>
      <c r="AW277" s="164"/>
      <c r="AX277" s="134"/>
      <c r="AY277" s="166"/>
      <c r="AZ277" s="166"/>
      <c r="BA277" s="166"/>
      <c r="BB277" s="167"/>
      <c r="BC277" s="167"/>
      <c r="BD277" s="167"/>
      <c r="BE277" s="166"/>
      <c r="BF277" s="156"/>
      <c r="BG277" s="156"/>
      <c r="BH277" s="156"/>
      <c r="BI277" s="130"/>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c r="CG277" s="131"/>
      <c r="CH277" s="131"/>
      <c r="CI277" s="131"/>
      <c r="CJ277" s="168"/>
    </row>
    <row r="278" spans="1:88" s="169" customFormat="1" hidden="1">
      <c r="A278" s="132"/>
      <c r="B278" s="134"/>
      <c r="C278" s="134"/>
      <c r="D278" s="134"/>
      <c r="E278" s="134"/>
      <c r="F278" s="134"/>
      <c r="G278" s="134"/>
      <c r="H278" s="134"/>
      <c r="I278" s="134"/>
      <c r="J278" s="134"/>
      <c r="K278" s="164"/>
      <c r="L278" s="134"/>
      <c r="M278" s="134"/>
      <c r="N278" s="134"/>
      <c r="O278" s="165"/>
      <c r="P278" s="164"/>
      <c r="Q278" s="134"/>
      <c r="R278" s="166"/>
      <c r="S278" s="166"/>
      <c r="T278" s="166"/>
      <c r="U278" s="166"/>
      <c r="V278" s="167"/>
      <c r="W278" s="167"/>
      <c r="X278" s="167"/>
      <c r="Y278" s="134"/>
      <c r="Z278" s="134"/>
      <c r="AA278" s="134"/>
      <c r="AB278" s="164"/>
      <c r="AC278" s="134"/>
      <c r="AD278" s="134"/>
      <c r="AE278" s="134"/>
      <c r="AF278" s="165"/>
      <c r="AG278" s="164"/>
      <c r="AH278" s="134"/>
      <c r="AI278" s="166"/>
      <c r="AJ278" s="166"/>
      <c r="AK278" s="166"/>
      <c r="AL278" s="167"/>
      <c r="AM278" s="167"/>
      <c r="AN278" s="167"/>
      <c r="AO278" s="134"/>
      <c r="AP278" s="134"/>
      <c r="AQ278" s="134"/>
      <c r="AR278" s="164"/>
      <c r="AS278" s="134"/>
      <c r="AT278" s="134"/>
      <c r="AU278" s="134"/>
      <c r="AV278" s="165"/>
      <c r="AW278" s="164"/>
      <c r="AX278" s="134"/>
      <c r="AY278" s="166"/>
      <c r="AZ278" s="166"/>
      <c r="BA278" s="166"/>
      <c r="BB278" s="167"/>
      <c r="BC278" s="167"/>
      <c r="BD278" s="167"/>
      <c r="BE278" s="166"/>
      <c r="BF278" s="156"/>
      <c r="BG278" s="156"/>
      <c r="BH278" s="156"/>
      <c r="BI278" s="130"/>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c r="CG278" s="131"/>
      <c r="CH278" s="131"/>
      <c r="CI278" s="131"/>
      <c r="CJ278" s="168"/>
    </row>
  </sheetData>
  <sheetProtection algorithmName="SHA-512" hashValue="KKsF7tHCx79/f3K3A0LaeFTEixq9zjV8w5DI1E2kI13m5Z9IzQLvaLgeP0ZB+e/SES40h3Odwyz9jY8FL5UDVg==" saltValue="vyaest1d99ck7KujJVxrVA==" spinCount="100000" sheet="1" formatCells="0" formatColumns="0" formatRows="0" sort="0" pivotTables="0"/>
  <mergeCells count="7">
    <mergeCell ref="BE7:BH7"/>
    <mergeCell ref="B4:C5"/>
    <mergeCell ref="Y5:AL5"/>
    <mergeCell ref="H7:V7"/>
    <mergeCell ref="AO5:BB5"/>
    <mergeCell ref="Y7:AN7"/>
    <mergeCell ref="AO7:BD7"/>
  </mergeCells>
  <phoneticPr fontId="31" type="noConversion"/>
  <conditionalFormatting sqref="T10:T204">
    <cfRule type="cellIs" dxfId="32" priority="20" operator="lessThan">
      <formula>0</formula>
    </cfRule>
    <cfRule type="cellIs" dxfId="31" priority="21" operator="greaterThan">
      <formula>0</formula>
    </cfRule>
  </conditionalFormatting>
  <conditionalFormatting sqref="AJ10:AJ204">
    <cfRule type="cellIs" dxfId="30" priority="18" operator="lessThan">
      <formula>0</formula>
    </cfRule>
    <cfRule type="cellIs" dxfId="29" priority="19" operator="greaterThan">
      <formula>0</formula>
    </cfRule>
  </conditionalFormatting>
  <conditionalFormatting sqref="T5">
    <cfRule type="cellIs" dxfId="28" priority="16" operator="lessThan">
      <formula>0</formula>
    </cfRule>
    <cfRule type="cellIs" dxfId="27" priority="17" operator="greaterThan">
      <formula>0</formula>
    </cfRule>
  </conditionalFormatting>
  <conditionalFormatting sqref="V5">
    <cfRule type="cellIs" dxfId="26" priority="12" operator="lessThan">
      <formula>0</formula>
    </cfRule>
    <cfRule type="cellIs" dxfId="25" priority="13" operator="greaterThan">
      <formula>0</formula>
    </cfRule>
  </conditionalFormatting>
  <conditionalFormatting sqref="AZ10:AZ204">
    <cfRule type="cellIs" dxfId="24" priority="10" operator="lessThan">
      <formula>0</formula>
    </cfRule>
    <cfRule type="cellIs" dxfId="23" priority="11" operator="greaterThan">
      <formula>0</formula>
    </cfRule>
  </conditionalFormatting>
  <conditionalFormatting sqref="AI10:AI204">
    <cfRule type="cellIs" dxfId="22" priority="6" operator="greaterThan">
      <formula>0</formula>
    </cfRule>
    <cfRule type="cellIs" dxfId="21" priority="7" operator="lessThan">
      <formula>0</formula>
    </cfRule>
  </conditionalFormatting>
  <conditionalFormatting sqref="AY10:AY204">
    <cfRule type="cellIs" dxfId="20" priority="5" operator="lessThan">
      <formula>0</formula>
    </cfRule>
  </conditionalFormatting>
  <conditionalFormatting sqref="X10:X204">
    <cfRule type="cellIs" dxfId="19" priority="3" operator="lessThan">
      <formula>0</formula>
    </cfRule>
  </conditionalFormatting>
  <conditionalFormatting sqref="AN10:AN204">
    <cfRule type="cellIs" dxfId="18" priority="2" operator="lessThan">
      <formula>0</formula>
    </cfRule>
  </conditionalFormatting>
  <conditionalFormatting sqref="BD10:BD204">
    <cfRule type="cellIs" dxfId="17" priority="1" operator="lessThan">
      <formula>0</formula>
    </cfRule>
  </conditionalFormatting>
  <dataValidations count="3">
    <dataValidation type="list" showInputMessage="1" showErrorMessage="1" sqref="BF10:BF204" xr:uid="{579B1C79-844F-4D0F-8FCB-9336E041CBFA}">
      <formula1>"Not used this year, About right, Ran out faster than expected, More feed left over than expected"</formula1>
    </dataValidation>
    <dataValidation type="list" allowBlank="1" showInputMessage="1" showErrorMessage="1" sqref="G10:G204" xr:uid="{B2225CA1-12C2-4C5F-819F-534C65D815FA}">
      <formula1>"No grazing value - 0, Low - 10%, Moderate - 20%, High - 30%, Introduced pastures/Intensive - 45%, STACK method"</formula1>
    </dataValidation>
    <dataValidation showInputMessage="1" showErrorMessage="1" sqref="BG10:BG204" xr:uid="{57CF60A2-A284-42B3-B219-E213790D3991}"/>
  </dataValidations>
  <pageMargins left="0.7" right="0.7" top="0.75" bottom="0.75" header="0.3" footer="0.3"/>
  <pageSetup paperSize="9" fitToHeight="0"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E3025-836F-4916-8553-4CFBF4111B15}">
  <sheetPr>
    <tabColor theme="5" tint="-0.249977111117893"/>
  </sheetPr>
  <dimension ref="A1:CB278"/>
  <sheetViews>
    <sheetView topLeftCell="AR1" zoomScale="80" zoomScaleNormal="80" workbookViewId="0">
      <selection activeCell="AZ10" sqref="AZ10"/>
    </sheetView>
  </sheetViews>
  <sheetFormatPr defaultColWidth="0" defaultRowHeight="14.5" zeroHeight="1"/>
  <cols>
    <col min="1" max="1" width="4.1796875" style="180" customWidth="1"/>
    <col min="2" max="2" width="14" style="180" customWidth="1"/>
    <col min="3" max="3" width="23.54296875" style="170" customWidth="1"/>
    <col min="4" max="4" width="12.453125" style="170" customWidth="1"/>
    <col min="5" max="5" width="11.54296875" style="170" customWidth="1"/>
    <col min="6" max="6" width="9" style="171" customWidth="1"/>
    <col min="7" max="7" width="20.1796875" style="171" customWidth="1"/>
    <col min="8" max="8" width="12.08984375" style="171" customWidth="1"/>
    <col min="9" max="9" width="14.81640625" style="137" customWidth="1"/>
    <col min="10" max="11" width="13.26953125" style="172" customWidth="1"/>
    <col min="12" max="12" width="10.36328125" style="137" bestFit="1" customWidth="1"/>
    <col min="13" max="13" width="15.08984375" style="173" hidden="1" customWidth="1"/>
    <col min="14" max="14" width="18.7265625" style="174" customWidth="1"/>
    <col min="15" max="15" width="20.54296875" style="175" customWidth="1"/>
    <col min="16" max="16" width="25.90625" style="175" bestFit="1" customWidth="1"/>
    <col min="17" max="17" width="19.1796875" style="175" hidden="1" customWidth="1"/>
    <col min="18" max="19" width="23.6328125" style="176" customWidth="1"/>
    <col min="20" max="20" width="23.54296875" style="176" hidden="1" customWidth="1"/>
    <col min="21" max="21" width="16.453125" style="171" customWidth="1"/>
    <col min="22" max="22" width="12.08984375" style="171" customWidth="1"/>
    <col min="23" max="23" width="14.81640625" style="137" customWidth="1"/>
    <col min="24" max="25" width="12.1796875" style="172" customWidth="1"/>
    <col min="26" max="26" width="12.453125" style="137" customWidth="1"/>
    <col min="27" max="27" width="15.26953125" style="173" hidden="1" customWidth="1"/>
    <col min="28" max="28" width="17.7265625" style="174" customWidth="1"/>
    <col min="29" max="29" width="17.54296875" style="175" bestFit="1" customWidth="1"/>
    <col min="30" max="30" width="25.90625" style="175" bestFit="1" customWidth="1"/>
    <col min="31" max="31" width="19.36328125" style="175" hidden="1" customWidth="1"/>
    <col min="32" max="32" width="21.08984375" style="176" customWidth="1"/>
    <col min="33" max="33" width="23.6328125" style="176" customWidth="1"/>
    <col min="34" max="34" width="23.6328125" style="176" hidden="1" customWidth="1"/>
    <col min="35" max="35" width="16.1796875" style="171" customWidth="1"/>
    <col min="36" max="36" width="13.08984375" style="171" customWidth="1"/>
    <col min="37" max="37" width="14.81640625" style="137" customWidth="1"/>
    <col min="38" max="39" width="12.1796875" style="172" customWidth="1"/>
    <col min="40" max="40" width="12.453125" style="137" customWidth="1"/>
    <col min="41" max="41" width="15.26953125" style="173" hidden="1" customWidth="1"/>
    <col min="42" max="42" width="17.7265625" style="174" customWidth="1"/>
    <col min="43" max="43" width="17.7265625" style="175" customWidth="1"/>
    <col min="44" max="44" width="25.90625" style="175" bestFit="1" customWidth="1"/>
    <col min="45" max="45" width="19.36328125" style="175" hidden="1" customWidth="1"/>
    <col min="46" max="46" width="21.08984375" style="176" customWidth="1"/>
    <col min="47" max="47" width="23.6328125" style="176" customWidth="1"/>
    <col min="48" max="48" width="23.54296875" style="176" hidden="1" customWidth="1"/>
    <col min="49" max="49" width="24.26953125" style="121" customWidth="1"/>
    <col min="50" max="50" width="40.453125" style="121" customWidth="1"/>
    <col min="51" max="51" width="23.81640625" style="121" customWidth="1"/>
    <col min="52" max="52" width="58.453125" style="121" customWidth="1"/>
    <col min="53" max="53" width="4.1796875" style="122" customWidth="1"/>
    <col min="54" max="56" width="8.7265625" style="125" hidden="1" customWidth="1"/>
    <col min="57" max="79" width="8.7265625" style="100" hidden="1" customWidth="1"/>
    <col min="80" max="80" width="8.7265625" style="144" hidden="1" customWidth="1"/>
    <col min="81" max="16384" width="8.7265625" style="145" hidden="1"/>
  </cols>
  <sheetData>
    <row r="1" spans="1:56" s="100" customFormat="1" ht="18.5">
      <c r="A1" s="193" t="s">
        <v>20</v>
      </c>
      <c r="B1" s="138"/>
      <c r="C1" s="139"/>
      <c r="D1" s="139"/>
      <c r="E1" s="139"/>
      <c r="F1" s="140"/>
      <c r="G1" s="140"/>
      <c r="H1" s="140"/>
      <c r="I1" s="121"/>
      <c r="J1" s="141"/>
      <c r="K1" s="141"/>
      <c r="L1" s="121"/>
      <c r="M1" s="142"/>
      <c r="N1" s="122"/>
      <c r="O1" s="122"/>
      <c r="P1" s="122"/>
      <c r="Q1" s="122"/>
      <c r="R1" s="121"/>
      <c r="S1" s="121"/>
      <c r="T1" s="121"/>
      <c r="U1" s="140"/>
      <c r="V1" s="140"/>
      <c r="W1" s="121"/>
      <c r="X1" s="141"/>
      <c r="Y1" s="141"/>
      <c r="Z1" s="121"/>
      <c r="AA1" s="142"/>
      <c r="AB1" s="122"/>
      <c r="AC1" s="122"/>
      <c r="AD1" s="122"/>
      <c r="AE1" s="122"/>
      <c r="AF1" s="121"/>
      <c r="AG1" s="121"/>
      <c r="AH1" s="121"/>
      <c r="AI1" s="140"/>
      <c r="AJ1" s="140"/>
      <c r="AK1" s="121"/>
      <c r="AL1" s="141"/>
      <c r="AM1" s="141"/>
      <c r="AN1" s="121"/>
      <c r="AO1" s="142"/>
      <c r="AP1" s="122"/>
      <c r="AQ1" s="122"/>
      <c r="AR1" s="122"/>
      <c r="AS1" s="122"/>
      <c r="AT1" s="121"/>
      <c r="AU1" s="121"/>
      <c r="AV1" s="121"/>
      <c r="AW1" s="121"/>
      <c r="AX1" s="121"/>
      <c r="AY1" s="121"/>
      <c r="AZ1" s="121"/>
      <c r="BA1" s="122"/>
      <c r="BB1" s="125"/>
      <c r="BC1" s="125"/>
      <c r="BD1" s="125"/>
    </row>
    <row r="2" spans="1:56" s="100" customFormat="1" ht="15.5">
      <c r="A2" s="196" t="s">
        <v>41</v>
      </c>
      <c r="B2" s="143"/>
      <c r="C2" s="139"/>
      <c r="D2" s="139"/>
      <c r="E2" s="139"/>
      <c r="F2" s="140"/>
      <c r="G2" s="140"/>
      <c r="H2" s="140"/>
      <c r="I2" s="121"/>
      <c r="J2" s="141"/>
      <c r="K2" s="141"/>
      <c r="L2" s="121"/>
      <c r="M2" s="142"/>
      <c r="N2" s="122"/>
      <c r="O2" s="122"/>
      <c r="P2" s="122"/>
      <c r="Q2" s="122"/>
      <c r="R2" s="121"/>
      <c r="S2" s="121"/>
      <c r="T2" s="121"/>
      <c r="U2" s="140"/>
      <c r="V2" s="140"/>
      <c r="W2" s="121"/>
      <c r="X2" s="141"/>
      <c r="Y2" s="141"/>
      <c r="Z2" s="121"/>
      <c r="AA2" s="142"/>
      <c r="AB2" s="122"/>
      <c r="AC2" s="122"/>
      <c r="AD2" s="122"/>
      <c r="AE2" s="122"/>
      <c r="AF2" s="121"/>
      <c r="AG2" s="121"/>
      <c r="AH2" s="121"/>
      <c r="AI2" s="140"/>
      <c r="AJ2" s="140"/>
      <c r="AK2" s="121"/>
      <c r="AL2" s="141"/>
      <c r="AM2" s="141"/>
      <c r="AN2" s="121"/>
      <c r="AO2" s="142"/>
      <c r="AP2" s="122"/>
      <c r="AQ2" s="122"/>
      <c r="AR2" s="122"/>
      <c r="AS2" s="122"/>
      <c r="AT2" s="121"/>
      <c r="AU2" s="121"/>
      <c r="AV2" s="121"/>
      <c r="AW2" s="121"/>
      <c r="AX2" s="121"/>
      <c r="AY2" s="121"/>
      <c r="AZ2" s="121"/>
      <c r="BA2" s="122"/>
      <c r="BB2" s="125"/>
      <c r="BC2" s="125"/>
      <c r="BD2" s="125"/>
    </row>
    <row r="3" spans="1:56" s="100" customFormat="1" ht="16" thickBot="1">
      <c r="A3" s="143"/>
      <c r="B3" s="143"/>
      <c r="C3" s="139"/>
      <c r="D3" s="139"/>
      <c r="E3" s="139"/>
      <c r="F3" s="140"/>
      <c r="G3" s="140"/>
      <c r="H3" s="140"/>
      <c r="I3" s="121"/>
      <c r="J3" s="141"/>
      <c r="K3" s="141"/>
      <c r="L3" s="121"/>
      <c r="M3" s="142"/>
      <c r="N3" s="122"/>
      <c r="O3" s="122"/>
      <c r="P3" s="122"/>
      <c r="Q3" s="122"/>
      <c r="R3" s="121"/>
      <c r="S3" s="121"/>
      <c r="T3" s="121"/>
      <c r="U3" s="140"/>
      <c r="V3" s="140"/>
      <c r="W3" s="121"/>
      <c r="X3" s="141"/>
      <c r="Y3" s="141"/>
      <c r="Z3" s="121"/>
      <c r="AA3" s="142"/>
      <c r="AB3" s="122"/>
      <c r="AC3" s="122"/>
      <c r="AD3" s="122"/>
      <c r="AE3" s="122"/>
      <c r="AF3" s="121"/>
      <c r="AG3" s="121"/>
      <c r="AH3" s="121"/>
      <c r="AI3" s="140"/>
      <c r="AJ3" s="140"/>
      <c r="AK3" s="121"/>
      <c r="AL3" s="141"/>
      <c r="AM3" s="141"/>
      <c r="AN3" s="121"/>
      <c r="AO3" s="142"/>
      <c r="AP3" s="122"/>
      <c r="AQ3" s="122"/>
      <c r="AR3" s="122"/>
      <c r="AS3" s="122"/>
      <c r="AT3" s="121"/>
      <c r="AU3" s="121"/>
      <c r="AV3" s="121"/>
      <c r="AW3" s="121"/>
      <c r="AX3" s="121"/>
      <c r="AY3" s="121"/>
      <c r="AZ3" s="121"/>
      <c r="BA3" s="122"/>
      <c r="BB3" s="125"/>
      <c r="BC3" s="125"/>
      <c r="BD3" s="125"/>
    </row>
    <row r="4" spans="1:56" s="100" customFormat="1" ht="72.5">
      <c r="A4" s="143"/>
      <c r="B4" s="481" t="s">
        <v>130</v>
      </c>
      <c r="C4" s="482"/>
      <c r="D4" s="552" t="s">
        <v>49</v>
      </c>
      <c r="E4" s="552" t="s">
        <v>7</v>
      </c>
      <c r="F4" s="556" t="s">
        <v>8</v>
      </c>
      <c r="G4" s="557" t="s">
        <v>140</v>
      </c>
      <c r="H4" s="558" t="s">
        <v>128</v>
      </c>
      <c r="I4" s="559" t="s">
        <v>137</v>
      </c>
      <c r="J4" s="560" t="s">
        <v>21</v>
      </c>
      <c r="K4" s="560" t="s">
        <v>22</v>
      </c>
      <c r="L4" s="552" t="s">
        <v>16</v>
      </c>
      <c r="M4" s="561" t="s">
        <v>28</v>
      </c>
      <c r="N4" s="552" t="s">
        <v>30</v>
      </c>
      <c r="O4" s="552" t="s">
        <v>194</v>
      </c>
      <c r="P4" s="552" t="s">
        <v>97</v>
      </c>
      <c r="Q4" s="562"/>
      <c r="R4" s="563" t="s">
        <v>145</v>
      </c>
      <c r="S4" s="140"/>
      <c r="T4" s="140"/>
      <c r="U4" s="140"/>
      <c r="V4" s="140"/>
      <c r="W4" s="121"/>
      <c r="X4" s="141"/>
      <c r="Y4" s="141"/>
      <c r="Z4" s="121"/>
      <c r="AA4" s="142"/>
      <c r="AB4" s="122"/>
      <c r="AC4" s="122"/>
      <c r="AD4" s="122"/>
      <c r="AE4" s="122"/>
      <c r="AF4" s="121"/>
      <c r="AG4" s="140"/>
      <c r="AH4" s="140"/>
      <c r="AI4" s="140"/>
      <c r="AJ4" s="140"/>
      <c r="AK4" s="121"/>
      <c r="AL4" s="141"/>
      <c r="AM4" s="141"/>
      <c r="AN4" s="121"/>
      <c r="AO4" s="142"/>
      <c r="AP4" s="122"/>
      <c r="AQ4" s="122"/>
      <c r="AR4" s="122"/>
      <c r="AS4" s="122"/>
      <c r="AT4" s="121"/>
      <c r="AU4" s="140"/>
      <c r="AV4" s="140"/>
      <c r="AW4" s="121"/>
      <c r="AX4" s="121"/>
      <c r="AY4" s="122"/>
      <c r="AZ4" s="121"/>
      <c r="BA4" s="122"/>
      <c r="BB4" s="125"/>
      <c r="BC4" s="125"/>
      <c r="BD4" s="125"/>
    </row>
    <row r="5" spans="1:56" s="100" customFormat="1" ht="23" customHeight="1" thickBot="1">
      <c r="A5" s="143"/>
      <c r="B5" s="483"/>
      <c r="C5" s="484"/>
      <c r="D5" s="217">
        <f>IFERROR(SUM(D10:D204),"")</f>
        <v>0</v>
      </c>
      <c r="E5" s="217">
        <f>IFERROR(SUM(E10:E204),"")</f>
        <v>0</v>
      </c>
      <c r="F5" s="226" t="str">
        <f>IF(D5=0,"", E5/D5)</f>
        <v/>
      </c>
      <c r="G5" s="232"/>
      <c r="H5" s="228"/>
      <c r="I5" s="233" t="str">
        <f>IF(ISBLANK(H5),"",G5*H5)</f>
        <v/>
      </c>
      <c r="J5" s="219"/>
      <c r="K5" s="219"/>
      <c r="L5" s="218" t="str">
        <f>IF(ISBLANK(J5),"",K5-J5)</f>
        <v/>
      </c>
      <c r="M5" s="258" t="str">
        <f>IFERROR(L5*I5,"")</f>
        <v/>
      </c>
      <c r="N5" s="322" t="str">
        <f>IFERROR(M5/E5,"")</f>
        <v/>
      </c>
      <c r="O5" s="402" t="str">
        <f>IFERROR((SUMPRODUCT(O10:O204,E10:E204))/E5,"")</f>
        <v/>
      </c>
      <c r="P5" s="323" t="str">
        <f>IFERROR((O5-N5),"")</f>
        <v/>
      </c>
      <c r="Q5" s="324"/>
      <c r="R5" s="236" t="str">
        <f>IFERROR((P5*E5)/(L5),"")</f>
        <v/>
      </c>
      <c r="S5" s="140"/>
      <c r="T5" s="140"/>
      <c r="U5" s="140"/>
      <c r="V5" s="140"/>
      <c r="W5" s="121"/>
      <c r="X5" s="141"/>
      <c r="Y5" s="141"/>
      <c r="Z5" s="121"/>
      <c r="AA5" s="142"/>
      <c r="AB5" s="122"/>
      <c r="AC5" s="122"/>
      <c r="AD5" s="122"/>
      <c r="AE5" s="122"/>
      <c r="AF5" s="121"/>
      <c r="AG5" s="140"/>
      <c r="AH5" s="140"/>
      <c r="AI5" s="140"/>
      <c r="AJ5" s="140"/>
      <c r="AK5" s="121"/>
      <c r="AL5" s="141"/>
      <c r="AM5" s="141"/>
      <c r="AN5" s="121"/>
      <c r="AO5" s="142"/>
      <c r="AP5" s="122"/>
      <c r="AQ5" s="122"/>
      <c r="AR5" s="122"/>
      <c r="AS5" s="122"/>
      <c r="AT5" s="121"/>
      <c r="AU5" s="140"/>
      <c r="AV5" s="140"/>
      <c r="AW5" s="121"/>
      <c r="AX5" s="121"/>
      <c r="AY5" s="121"/>
      <c r="AZ5" s="121"/>
      <c r="BA5" s="122"/>
      <c r="BB5" s="125"/>
      <c r="BC5" s="125"/>
      <c r="BD5" s="125"/>
    </row>
    <row r="6" spans="1:56" s="100" customFormat="1" ht="16" thickBot="1">
      <c r="A6" s="143"/>
      <c r="B6" s="143"/>
      <c r="C6" s="139"/>
      <c r="D6" s="139"/>
      <c r="E6" s="139"/>
      <c r="F6" s="140"/>
      <c r="G6" s="140"/>
      <c r="H6" s="140"/>
      <c r="I6" s="121"/>
      <c r="J6" s="141"/>
      <c r="K6" s="141"/>
      <c r="L6" s="121"/>
      <c r="M6" s="142"/>
      <c r="N6" s="122"/>
      <c r="O6" s="122"/>
      <c r="P6" s="122"/>
      <c r="Q6" s="122"/>
      <c r="R6" s="121"/>
      <c r="S6" s="121"/>
      <c r="T6" s="121"/>
      <c r="U6" s="140"/>
      <c r="V6" s="140"/>
      <c r="W6" s="121"/>
      <c r="X6" s="141"/>
      <c r="Y6" s="141"/>
      <c r="Z6" s="121"/>
      <c r="AA6" s="142"/>
      <c r="AB6" s="122"/>
      <c r="AC6" s="122"/>
      <c r="AD6" s="122"/>
      <c r="AE6" s="122"/>
      <c r="AF6" s="121"/>
      <c r="AG6" s="121"/>
      <c r="AH6" s="121"/>
      <c r="AI6" s="140"/>
      <c r="AJ6" s="140"/>
      <c r="AK6" s="121"/>
      <c r="AL6" s="141"/>
      <c r="AM6" s="141"/>
      <c r="AN6" s="121"/>
      <c r="AO6" s="142"/>
      <c r="AP6" s="122"/>
      <c r="AQ6" s="122"/>
      <c r="AR6" s="122"/>
      <c r="AS6" s="122"/>
      <c r="AT6" s="121"/>
      <c r="AU6" s="121"/>
      <c r="AV6" s="121"/>
      <c r="AW6" s="121"/>
      <c r="AX6" s="121"/>
      <c r="AY6" s="122"/>
      <c r="AZ6" s="121"/>
      <c r="BA6" s="122"/>
      <c r="BB6" s="125"/>
      <c r="BC6" s="125"/>
      <c r="BD6" s="125"/>
    </row>
    <row r="7" spans="1:56" s="100" customFormat="1" ht="19.5" thickTop="1" thickBot="1">
      <c r="A7" s="120"/>
      <c r="B7" s="120"/>
      <c r="C7" s="139"/>
      <c r="D7" s="139"/>
      <c r="E7" s="139"/>
      <c r="F7" s="140"/>
      <c r="G7" s="489" t="s">
        <v>127</v>
      </c>
      <c r="H7" s="490"/>
      <c r="I7" s="490"/>
      <c r="J7" s="490"/>
      <c r="K7" s="490"/>
      <c r="L7" s="490"/>
      <c r="M7" s="490"/>
      <c r="N7" s="490"/>
      <c r="O7" s="490"/>
      <c r="P7" s="490"/>
      <c r="Q7" s="490"/>
      <c r="R7" s="490"/>
      <c r="S7" s="490"/>
      <c r="T7" s="341"/>
      <c r="U7" s="491" t="s">
        <v>126</v>
      </c>
      <c r="V7" s="492"/>
      <c r="W7" s="492"/>
      <c r="X7" s="492"/>
      <c r="Y7" s="492"/>
      <c r="Z7" s="492"/>
      <c r="AA7" s="492"/>
      <c r="AB7" s="492"/>
      <c r="AC7" s="492"/>
      <c r="AD7" s="492"/>
      <c r="AE7" s="492"/>
      <c r="AF7" s="492"/>
      <c r="AG7" s="492"/>
      <c r="AH7" s="493"/>
      <c r="AI7" s="494" t="s">
        <v>129</v>
      </c>
      <c r="AJ7" s="495"/>
      <c r="AK7" s="495"/>
      <c r="AL7" s="495"/>
      <c r="AM7" s="495"/>
      <c r="AN7" s="495"/>
      <c r="AO7" s="495"/>
      <c r="AP7" s="495"/>
      <c r="AQ7" s="495"/>
      <c r="AR7" s="495"/>
      <c r="AS7" s="495"/>
      <c r="AT7" s="495"/>
      <c r="AU7" s="495"/>
      <c r="AV7" s="496"/>
      <c r="AW7" s="486" t="s">
        <v>51</v>
      </c>
      <c r="AX7" s="487"/>
      <c r="AY7" s="487"/>
      <c r="AZ7" s="488"/>
      <c r="BA7" s="122"/>
      <c r="BB7" s="125"/>
      <c r="BC7" s="125"/>
      <c r="BD7" s="125"/>
    </row>
    <row r="8" spans="1:56" ht="108.5" customHeight="1" thickTop="1" thickBot="1">
      <c r="A8" s="120"/>
      <c r="B8" s="532" t="str">
        <f>'Enter Head to Work Out AE'!B4</f>
        <v>Lease Name</v>
      </c>
      <c r="C8" s="533" t="s">
        <v>74</v>
      </c>
      <c r="D8" s="533" t="s">
        <v>49</v>
      </c>
      <c r="E8" s="533" t="s">
        <v>7</v>
      </c>
      <c r="F8" s="540" t="s">
        <v>8</v>
      </c>
      <c r="G8" s="541" t="s">
        <v>174</v>
      </c>
      <c r="H8" s="542" t="s">
        <v>173</v>
      </c>
      <c r="I8" s="543" t="s">
        <v>54</v>
      </c>
      <c r="J8" s="544" t="s">
        <v>21</v>
      </c>
      <c r="K8" s="544" t="s">
        <v>22</v>
      </c>
      <c r="L8" s="545" t="s">
        <v>16</v>
      </c>
      <c r="M8" s="546" t="s">
        <v>28</v>
      </c>
      <c r="N8" s="545" t="s">
        <v>30</v>
      </c>
      <c r="O8" s="547" t="s">
        <v>50</v>
      </c>
      <c r="P8" s="548" t="s">
        <v>97</v>
      </c>
      <c r="Q8" s="548" t="s">
        <v>96</v>
      </c>
      <c r="R8" s="548" t="s">
        <v>96</v>
      </c>
      <c r="S8" s="549" t="s">
        <v>168</v>
      </c>
      <c r="T8" s="549" t="s">
        <v>167</v>
      </c>
      <c r="U8" s="541" t="s">
        <v>174</v>
      </c>
      <c r="V8" s="542" t="s">
        <v>173</v>
      </c>
      <c r="W8" s="543" t="s">
        <v>54</v>
      </c>
      <c r="X8" s="544" t="s">
        <v>21</v>
      </c>
      <c r="Y8" s="544" t="s">
        <v>22</v>
      </c>
      <c r="Z8" s="545" t="s">
        <v>16</v>
      </c>
      <c r="AA8" s="550" t="s">
        <v>28</v>
      </c>
      <c r="AB8" s="545" t="s">
        <v>30</v>
      </c>
      <c r="AC8" s="537" t="s">
        <v>131</v>
      </c>
      <c r="AD8" s="548" t="s">
        <v>97</v>
      </c>
      <c r="AE8" s="551" t="s">
        <v>96</v>
      </c>
      <c r="AF8" s="548" t="s">
        <v>96</v>
      </c>
      <c r="AG8" s="552" t="s">
        <v>168</v>
      </c>
      <c r="AH8" s="549" t="s">
        <v>167</v>
      </c>
      <c r="AI8" s="541" t="s">
        <v>174</v>
      </c>
      <c r="AJ8" s="542" t="s">
        <v>173</v>
      </c>
      <c r="AK8" s="543" t="s">
        <v>54</v>
      </c>
      <c r="AL8" s="544" t="s">
        <v>21</v>
      </c>
      <c r="AM8" s="544" t="s">
        <v>22</v>
      </c>
      <c r="AN8" s="545" t="s">
        <v>16</v>
      </c>
      <c r="AO8" s="550" t="s">
        <v>28</v>
      </c>
      <c r="AP8" s="545" t="s">
        <v>30</v>
      </c>
      <c r="AQ8" s="537" t="s">
        <v>131</v>
      </c>
      <c r="AR8" s="548" t="s">
        <v>97</v>
      </c>
      <c r="AS8" s="551" t="s">
        <v>96</v>
      </c>
      <c r="AT8" s="548" t="s">
        <v>96</v>
      </c>
      <c r="AU8" s="552" t="s">
        <v>168</v>
      </c>
      <c r="AV8" s="553" t="s">
        <v>167</v>
      </c>
      <c r="AW8" s="554" t="s">
        <v>75</v>
      </c>
      <c r="AX8" s="533" t="s">
        <v>51</v>
      </c>
      <c r="AY8" s="552" t="s">
        <v>165</v>
      </c>
      <c r="AZ8" s="555" t="s">
        <v>107</v>
      </c>
      <c r="BA8" s="120"/>
      <c r="BC8" s="100"/>
      <c r="BD8" s="100"/>
    </row>
    <row r="9" spans="1:56" ht="44" thickBot="1">
      <c r="A9" s="120"/>
      <c r="B9" s="88"/>
      <c r="C9" s="89"/>
      <c r="D9" s="90" t="s">
        <v>148</v>
      </c>
      <c r="E9" s="90" t="s">
        <v>148</v>
      </c>
      <c r="F9" s="224"/>
      <c r="G9" s="340">
        <f>SUM(G10:G204)</f>
        <v>0</v>
      </c>
      <c r="H9" s="146"/>
      <c r="I9" s="403">
        <f>SUM(I10:I204)</f>
        <v>0</v>
      </c>
      <c r="J9" s="177"/>
      <c r="K9" s="177"/>
      <c r="L9" s="90"/>
      <c r="M9" s="90" t="s">
        <v>148</v>
      </c>
      <c r="N9" s="90" t="s">
        <v>148</v>
      </c>
      <c r="O9" s="150" t="s">
        <v>176</v>
      </c>
      <c r="P9" s="151" t="s">
        <v>111</v>
      </c>
      <c r="Q9" s="146"/>
      <c r="R9" s="282"/>
      <c r="S9" s="393"/>
      <c r="T9" s="397">
        <f ca="1">TODAY()</f>
        <v>44918</v>
      </c>
      <c r="U9" s="340">
        <f>SUM(U10:U204)</f>
        <v>0</v>
      </c>
      <c r="V9" s="146"/>
      <c r="W9" s="403">
        <f>SUM(W10:W204)</f>
        <v>0</v>
      </c>
      <c r="X9" s="177"/>
      <c r="Y9" s="177"/>
      <c r="Z9" s="90"/>
      <c r="AA9" s="98"/>
      <c r="AB9" s="90" t="s">
        <v>148</v>
      </c>
      <c r="AC9" s="287" t="s">
        <v>148</v>
      </c>
      <c r="AD9" s="151" t="s">
        <v>111</v>
      </c>
      <c r="AE9" s="146"/>
      <c r="AF9" s="398" t="str">
        <f>IF(ISBLANK(R9),"", R9)</f>
        <v/>
      </c>
      <c r="AG9" s="393"/>
      <c r="AH9" s="397">
        <f ca="1">TODAY()</f>
        <v>44918</v>
      </c>
      <c r="AI9" s="340">
        <f>SUM(AI10:AI204)</f>
        <v>0</v>
      </c>
      <c r="AJ9" s="146"/>
      <c r="AK9" s="403">
        <f>SUM(AK10:AK204)</f>
        <v>0</v>
      </c>
      <c r="AL9" s="177"/>
      <c r="AM9" s="177"/>
      <c r="AN9" s="90"/>
      <c r="AO9" s="90" t="s">
        <v>148</v>
      </c>
      <c r="AP9" s="90" t="s">
        <v>148</v>
      </c>
      <c r="AQ9" s="287" t="s">
        <v>148</v>
      </c>
      <c r="AR9" s="151" t="s">
        <v>111</v>
      </c>
      <c r="AS9" s="146"/>
      <c r="AT9" s="398" t="str">
        <f>IF(ISBLANK(AF9),"", AF9)</f>
        <v/>
      </c>
      <c r="AU9" s="393"/>
      <c r="AV9" s="399">
        <f ca="1">TODAY()</f>
        <v>44918</v>
      </c>
      <c r="AW9" s="419" t="s">
        <v>176</v>
      </c>
      <c r="AX9" s="152" t="s">
        <v>52</v>
      </c>
      <c r="AY9" s="287"/>
      <c r="AZ9" s="153"/>
    </row>
    <row r="10" spans="1:56" ht="22.5" customHeight="1">
      <c r="A10" s="120"/>
      <c r="B10" s="259" t="str">
        <f>IF(ISBLANK('Baseline Paddock Data'!B10),"",'Baseline Paddock Data'!B10)</f>
        <v/>
      </c>
      <c r="C10" s="83" t="str">
        <f>IF(ISBLANK('Baseline Paddock Data'!C10),"",'Baseline Paddock Data'!C10)</f>
        <v/>
      </c>
      <c r="D10" s="326">
        <f>IF(ISBLANK(C10),"",(IF(ISBLANK('Baseline Paddock Data'!D10),'Baseline Paddock Data'!F10,'Baseline Paddock Data'!D10/2.471)))</f>
        <v>0</v>
      </c>
      <c r="E10" s="326">
        <f>IF(ISBLANK(C10),"",(IF(ISBLANK('Baseline Paddock Data'!E10),'Baseline Paddock Data'!G10,'Baseline Paddock Data'!E10/2.471)))</f>
        <v>0</v>
      </c>
      <c r="F10" s="230" t="str">
        <f>IF(ISBLANK('Baseline Paddock Data'!H10),"",'Baseline Paddock Data'!H10)</f>
        <v/>
      </c>
      <c r="G10" s="271"/>
      <c r="H10" s="272"/>
      <c r="I10" s="92">
        <f>IF(ISBLANK(G10), 'Enter Head to Work Out AE'!D8, (G10*H10))</f>
        <v>0</v>
      </c>
      <c r="J10" s="278"/>
      <c r="K10" s="278"/>
      <c r="L10" s="237" t="str">
        <f>IF(K10-J10&gt;0,K10-J10,"")</f>
        <v/>
      </c>
      <c r="M10" s="94" t="str">
        <f>IFERROR(L10*I10,"")</f>
        <v/>
      </c>
      <c r="N10" s="96" t="str">
        <f>IFERROR(M10/$E10,"")</f>
        <v/>
      </c>
      <c r="O10" s="281"/>
      <c r="P10" s="389" t="str">
        <f>IFERROR((O10-N10),"")</f>
        <v/>
      </c>
      <c r="Q10" s="97" t="str">
        <f>IF(P10&lt;0,J10+(((O10*$E10)/M10)*(K10-J10)),"")</f>
        <v/>
      </c>
      <c r="R10" s="97" t="str">
        <f>IF(Q10&gt;$R$9, "",Q10)</f>
        <v/>
      </c>
      <c r="S10" s="394" t="str">
        <f>(IF($I10=0,"",(IF(((($O10*$E10)/($I10))&gt;180),"&gt;180",(($O10*$E10)/$I10)))))</f>
        <v/>
      </c>
      <c r="T10" s="400" t="str">
        <f>IFERROR(IF($I10=0,"",IFERROR(((($O10*$E10)-(($T$9-$J10)*($I10)))/($I10)),"")),"")</f>
        <v/>
      </c>
      <c r="U10" s="271"/>
      <c r="V10" s="272"/>
      <c r="W10" s="92">
        <f>IF(ISBLANK(U10), 'Enter Head to Work Out AE'!$D8, (U10*V10))</f>
        <v>0</v>
      </c>
      <c r="X10" s="278"/>
      <c r="Y10" s="278"/>
      <c r="Z10" s="237" t="str">
        <f>IF(Y10-X10&gt;0,Y10-X10,"")</f>
        <v/>
      </c>
      <c r="AA10" s="94" t="str">
        <f>IFERROR(Z10*W10,"")</f>
        <v/>
      </c>
      <c r="AB10" s="96" t="str">
        <f>IFERROR(AA10/$E10,"")</f>
        <v/>
      </c>
      <c r="AC10" s="538" t="str">
        <f>P10</f>
        <v/>
      </c>
      <c r="AD10" s="99" t="str">
        <f>IFERROR((AC10-AB10),"")</f>
        <v/>
      </c>
      <c r="AE10" s="97" t="str">
        <f>IF(AD10&lt;0,X10+(((AC10*$E10)/AA10)*(Y10-X10)),"")</f>
        <v/>
      </c>
      <c r="AF10" s="97" t="str">
        <f>IF(AE10&gt;$AF$9, "",AE10)</f>
        <v/>
      </c>
      <c r="AG10" s="394" t="str">
        <f>IFERROR((IF($W10=0,"",(IF(((($AC10*$E10)/($W10))&gt;180),"&gt;180",(($AC10*$E10)/$W10))))),"")</f>
        <v/>
      </c>
      <c r="AH10" s="400" t="str">
        <f>IF($U10=0,"",IFERROR(((($AC10*$E10)-(($AH$9-$X10)*($W10)))/($W10)),""))</f>
        <v/>
      </c>
      <c r="AI10" s="271"/>
      <c r="AJ10" s="272"/>
      <c r="AK10" s="92">
        <f>IF(ISBLANK(AI10), 'Enter Head to Work Out AE'!$D8, (AI10*AJ10))</f>
        <v>0</v>
      </c>
      <c r="AL10" s="278"/>
      <c r="AM10" s="278"/>
      <c r="AN10" s="237" t="str">
        <f>IF(AM10-AL10&gt;0,AM10-AL10,"")</f>
        <v/>
      </c>
      <c r="AO10" s="94" t="str">
        <f>IFERROR(AN10*AK10,"")</f>
        <v/>
      </c>
      <c r="AP10" s="96" t="str">
        <f>IFERROR(AO10/$E10,"")</f>
        <v/>
      </c>
      <c r="AQ10" s="538" t="str">
        <f>AD10</f>
        <v/>
      </c>
      <c r="AR10" s="99" t="str">
        <f>IFERROR((AQ10-AP10),"")</f>
        <v/>
      </c>
      <c r="AS10" s="97" t="str">
        <f>IF(AR10&lt;0,AL10+(((AQ10*$E10)/AO10)*(AM10-AL10)),"")</f>
        <v/>
      </c>
      <c r="AT10" s="97" t="str">
        <f>IF(AS10&gt;$AT$9, "",AS10)</f>
        <v/>
      </c>
      <c r="AU10" s="394" t="str">
        <f>IFERROR((IF($AK10=0,"",(IF(((($AQ10*$E10)/($AK10))&gt;180),"&gt;180",(($AQ10*$E10)/$AK10))))),"")</f>
        <v/>
      </c>
      <c r="AV10" s="405" t="str">
        <f>IF($AI10=0,"",IFERROR(((($AQ10*$E10)-(($AV$9-$AL10)*($AK10)))/($AK10)),""))</f>
        <v/>
      </c>
      <c r="AW10" s="414"/>
      <c r="AX10" s="289"/>
      <c r="AY10" s="289"/>
      <c r="AZ10" s="296"/>
    </row>
    <row r="11" spans="1:56" ht="22.5" customHeight="1">
      <c r="A11" s="120"/>
      <c r="B11" s="259" t="str">
        <f>IF(ISBLANK('Baseline Paddock Data'!B11),"",'Baseline Paddock Data'!B11)</f>
        <v/>
      </c>
      <c r="C11" s="83" t="str">
        <f>IF(ISBLANK('Baseline Paddock Data'!C11),"",'Baseline Paddock Data'!C11)</f>
        <v/>
      </c>
      <c r="D11" s="326">
        <f>IF(ISBLANK(C11),"",(IF(ISBLANK('Baseline Paddock Data'!D11),'Baseline Paddock Data'!F11,'Baseline Paddock Data'!D11/2.471)))</f>
        <v>0</v>
      </c>
      <c r="E11" s="326">
        <f>IF(ISBLANK(C11),"",(IF(ISBLANK('Baseline Paddock Data'!E11),'Baseline Paddock Data'!G11,'Baseline Paddock Data'!E11/2.471)))</f>
        <v>0</v>
      </c>
      <c r="F11" s="230" t="str">
        <f>IF(ISBLANK('Baseline Paddock Data'!H11),"",'Baseline Paddock Data'!H11)</f>
        <v/>
      </c>
      <c r="G11" s="271"/>
      <c r="H11" s="272"/>
      <c r="I11" s="92">
        <f>IF(ISBLANK(G11), 'Enter Head to Work Out AE'!D9, (G11*H11))</f>
        <v>0</v>
      </c>
      <c r="J11" s="278"/>
      <c r="K11" s="278"/>
      <c r="L11" s="237" t="str">
        <f t="shared" ref="L11:L74" si="0">IF(K11-J11&gt;0,K11-J11,"")</f>
        <v/>
      </c>
      <c r="M11" s="94" t="str">
        <f t="shared" ref="M11:M74" si="1">IFERROR(L11*I11,"")</f>
        <v/>
      </c>
      <c r="N11" s="96" t="str">
        <f t="shared" ref="N11:N74" si="2">IFERROR(M11/$E11,"")</f>
        <v/>
      </c>
      <c r="O11" s="281"/>
      <c r="P11" s="389" t="str">
        <f t="shared" ref="P11:P74" si="3">IFERROR((O11-N11),"")</f>
        <v/>
      </c>
      <c r="Q11" s="97" t="str">
        <f t="shared" ref="Q11:Q74" si="4">IF(P11&lt;0,J11+(((O11*$E11)/M11)*(K11-J11)),"")</f>
        <v/>
      </c>
      <c r="R11" s="97" t="str">
        <f t="shared" ref="R11:R74" si="5">IF(Q11&gt;$R$9, "",Q11)</f>
        <v/>
      </c>
      <c r="S11" s="394" t="str">
        <f t="shared" ref="S11:S74" si="6">(IF($I11=0,"",(IF(((($O11*$E11)/($I11))&gt;180),"&gt;180",(($O11*$E11)/$I11)))))</f>
        <v/>
      </c>
      <c r="T11" s="400" t="str">
        <f t="shared" ref="T11:T74" si="7">IFERROR(IF($I11=0,"",IFERROR(((($O11*$E11)-(($T$9-$J11)*($I11)))/($I11)),"")),"")</f>
        <v/>
      </c>
      <c r="U11" s="271"/>
      <c r="V11" s="272"/>
      <c r="W11" s="92">
        <f>IF(ISBLANK(U11), 'Enter Head to Work Out AE'!$D9, (U11*V11))</f>
        <v>0</v>
      </c>
      <c r="X11" s="278"/>
      <c r="Y11" s="278"/>
      <c r="Z11" s="237" t="str">
        <f t="shared" ref="Z11:Z74" si="8">IF(Y11-X11&gt;0,Y11-X11,"")</f>
        <v/>
      </c>
      <c r="AA11" s="94" t="str">
        <f t="shared" ref="AA11:AA74" si="9">IFERROR(Z11*W11,"")</f>
        <v/>
      </c>
      <c r="AB11" s="96" t="str">
        <f t="shared" ref="AB11:AB74" si="10">IFERROR(AA11/$E11,"")</f>
        <v/>
      </c>
      <c r="AC11" s="538" t="str">
        <f t="shared" ref="AC11:AC74" si="11">P11</f>
        <v/>
      </c>
      <c r="AD11" s="99" t="str">
        <f t="shared" ref="AD11:AD74" si="12">IFERROR((AC11-AB11),"")</f>
        <v/>
      </c>
      <c r="AE11" s="97" t="str">
        <f t="shared" ref="AE11:AE74" si="13">IF(AD11&lt;0,X11+(((AC11*$E11)/AA11)*(Y11-X11)),"")</f>
        <v/>
      </c>
      <c r="AF11" s="97" t="str">
        <f t="shared" ref="AF11:AF74" si="14">IF(AE11&gt;$AF$9, "",AE11)</f>
        <v/>
      </c>
      <c r="AG11" s="394" t="str">
        <f t="shared" ref="AG11:AG74" si="15">IFERROR((IF($W11=0,"",(IF(((($AC11*$E11)/($W11))&gt;180),"&gt;180",(($AC11*$E11)/$W11))))),"")</f>
        <v/>
      </c>
      <c r="AH11" s="400" t="str">
        <f t="shared" ref="AH11:AH74" si="16">IF($U11=0,"",IFERROR(((($AC11*$E11)-(($AH$9-$X11)*($W11)))/($W11)),""))</f>
        <v/>
      </c>
      <c r="AI11" s="271"/>
      <c r="AJ11" s="272"/>
      <c r="AK11" s="92">
        <f>IF(ISBLANK(AI11), 'Enter Head to Work Out AE'!$D9, (AI11*AJ11))</f>
        <v>0</v>
      </c>
      <c r="AL11" s="278"/>
      <c r="AM11" s="278"/>
      <c r="AN11" s="237" t="str">
        <f t="shared" ref="AN11:AN74" si="17">IF(AM11-AL11&gt;0,AM11-AL11,"")</f>
        <v/>
      </c>
      <c r="AO11" s="94" t="str">
        <f t="shared" ref="AO11:AO74" si="18">IFERROR(AN11*AK11,"")</f>
        <v/>
      </c>
      <c r="AP11" s="96" t="str">
        <f t="shared" ref="AP11:AP74" si="19">IFERROR(AO11/$E11,"")</f>
        <v/>
      </c>
      <c r="AQ11" s="538" t="str">
        <f t="shared" ref="AQ11:AQ74" si="20">AD11</f>
        <v/>
      </c>
      <c r="AR11" s="99" t="str">
        <f t="shared" ref="AR11:AR74" si="21">IFERROR((AQ11-AP11),"")</f>
        <v/>
      </c>
      <c r="AS11" s="97" t="str">
        <f t="shared" ref="AS11:AS74" si="22">IF(AR11&lt;0,AL11+(((AQ11*$E11)/AO11)*(AM11-AL11)),"")</f>
        <v/>
      </c>
      <c r="AT11" s="97" t="str">
        <f t="shared" ref="AT11:AT74" si="23">IF(AS11&gt;$AT$9, "",AS11)</f>
        <v/>
      </c>
      <c r="AU11" s="394" t="str">
        <f t="shared" ref="AU11:AU74" si="24">IFERROR((IF($AK11=0,"",(IF(((($AQ11*$E11)/($AK11))&gt;180),"&gt;180",(($AQ11*$E11)/$AK11))))),"")</f>
        <v/>
      </c>
      <c r="AV11" s="405" t="str">
        <f t="shared" ref="AV11:AV74" si="25">IF($AI11=0,"",IFERROR(((($AQ11*$E11)-(($AV$9-$AL11)*($AK11)))/($AK11)),""))</f>
        <v/>
      </c>
      <c r="AW11" s="414"/>
      <c r="AX11" s="289"/>
      <c r="AY11" s="289"/>
      <c r="AZ11" s="296"/>
    </row>
    <row r="12" spans="1:56" ht="22.5" customHeight="1">
      <c r="A12" s="120"/>
      <c r="B12" s="259" t="str">
        <f>IF(ISBLANK('Baseline Paddock Data'!B12),"",'Baseline Paddock Data'!B12)</f>
        <v/>
      </c>
      <c r="C12" s="83" t="str">
        <f>IF(ISBLANK('Baseline Paddock Data'!C12),"",'Baseline Paddock Data'!C12)</f>
        <v/>
      </c>
      <c r="D12" s="326">
        <f>IF(ISBLANK(C12),"",(IF(ISBLANK('Baseline Paddock Data'!D12),'Baseline Paddock Data'!F12,'Baseline Paddock Data'!D12/2.471)))</f>
        <v>0</v>
      </c>
      <c r="E12" s="326">
        <f>IF(ISBLANK(C12),"",(IF(ISBLANK('Baseline Paddock Data'!E12),'Baseline Paddock Data'!G12,'Baseline Paddock Data'!E12/2.471)))</f>
        <v>0</v>
      </c>
      <c r="F12" s="230" t="str">
        <f>IF(ISBLANK('Baseline Paddock Data'!H12),"",'Baseline Paddock Data'!H12)</f>
        <v/>
      </c>
      <c r="G12" s="271"/>
      <c r="H12" s="272"/>
      <c r="I12" s="92">
        <f>IF(ISBLANK(G12), 'Enter Head to Work Out AE'!D10, (G12*H12))</f>
        <v>0</v>
      </c>
      <c r="J12" s="278"/>
      <c r="K12" s="278"/>
      <c r="L12" s="237" t="str">
        <f t="shared" si="0"/>
        <v/>
      </c>
      <c r="M12" s="94" t="str">
        <f t="shared" si="1"/>
        <v/>
      </c>
      <c r="N12" s="96" t="str">
        <f t="shared" si="2"/>
        <v/>
      </c>
      <c r="O12" s="281"/>
      <c r="P12" s="99" t="str">
        <f t="shared" si="3"/>
        <v/>
      </c>
      <c r="Q12" s="97" t="str">
        <f t="shared" si="4"/>
        <v/>
      </c>
      <c r="R12" s="97" t="str">
        <f t="shared" si="5"/>
        <v/>
      </c>
      <c r="S12" s="394" t="str">
        <f t="shared" si="6"/>
        <v/>
      </c>
      <c r="T12" s="400" t="str">
        <f t="shared" si="7"/>
        <v/>
      </c>
      <c r="U12" s="271"/>
      <c r="V12" s="272"/>
      <c r="W12" s="92">
        <f>IF(ISBLANK(U12), 'Enter Head to Work Out AE'!$D10, (U12*V12))</f>
        <v>0</v>
      </c>
      <c r="X12" s="278"/>
      <c r="Y12" s="278"/>
      <c r="Z12" s="237" t="str">
        <f t="shared" si="8"/>
        <v/>
      </c>
      <c r="AA12" s="94" t="str">
        <f t="shared" si="9"/>
        <v/>
      </c>
      <c r="AB12" s="96" t="str">
        <f t="shared" si="10"/>
        <v/>
      </c>
      <c r="AC12" s="538" t="str">
        <f t="shared" si="11"/>
        <v/>
      </c>
      <c r="AD12" s="99" t="str">
        <f t="shared" si="12"/>
        <v/>
      </c>
      <c r="AE12" s="97" t="str">
        <f t="shared" si="13"/>
        <v/>
      </c>
      <c r="AF12" s="97" t="str">
        <f t="shared" si="14"/>
        <v/>
      </c>
      <c r="AG12" s="394" t="str">
        <f t="shared" si="15"/>
        <v/>
      </c>
      <c r="AH12" s="400" t="str">
        <f t="shared" si="16"/>
        <v/>
      </c>
      <c r="AI12" s="271"/>
      <c r="AJ12" s="272"/>
      <c r="AK12" s="92">
        <f>IF(ISBLANK(AI12), 'Enter Head to Work Out AE'!$D10, (AI12*AJ12))</f>
        <v>0</v>
      </c>
      <c r="AL12" s="278"/>
      <c r="AM12" s="278"/>
      <c r="AN12" s="237" t="str">
        <f t="shared" si="17"/>
        <v/>
      </c>
      <c r="AO12" s="94" t="str">
        <f t="shared" si="18"/>
        <v/>
      </c>
      <c r="AP12" s="96" t="str">
        <f t="shared" si="19"/>
        <v/>
      </c>
      <c r="AQ12" s="538" t="str">
        <f t="shared" si="20"/>
        <v/>
      </c>
      <c r="AR12" s="99" t="str">
        <f t="shared" si="21"/>
        <v/>
      </c>
      <c r="AS12" s="97" t="str">
        <f t="shared" si="22"/>
        <v/>
      </c>
      <c r="AT12" s="97" t="str">
        <f t="shared" si="23"/>
        <v/>
      </c>
      <c r="AU12" s="394" t="str">
        <f t="shared" si="24"/>
        <v/>
      </c>
      <c r="AV12" s="405" t="str">
        <f t="shared" si="25"/>
        <v/>
      </c>
      <c r="AW12" s="414"/>
      <c r="AX12" s="289"/>
      <c r="AY12" s="289"/>
      <c r="AZ12" s="296"/>
    </row>
    <row r="13" spans="1:56" ht="22.5" customHeight="1">
      <c r="A13" s="120"/>
      <c r="B13" s="259" t="str">
        <f>IF(ISBLANK('Baseline Paddock Data'!B13),"",'Baseline Paddock Data'!B13)</f>
        <v/>
      </c>
      <c r="C13" s="83" t="str">
        <f>IF(ISBLANK('Baseline Paddock Data'!C13),"",'Baseline Paddock Data'!C13)</f>
        <v/>
      </c>
      <c r="D13" s="326">
        <f>IF(ISBLANK(C13),"",(IF(ISBLANK('Baseline Paddock Data'!D13),'Baseline Paddock Data'!F13,'Baseline Paddock Data'!D13/2.471)))</f>
        <v>0</v>
      </c>
      <c r="E13" s="326">
        <f>IF(ISBLANK(C13),"",(IF(ISBLANK('Baseline Paddock Data'!E13),'Baseline Paddock Data'!G13,'Baseline Paddock Data'!E13/2.471)))</f>
        <v>0</v>
      </c>
      <c r="F13" s="230" t="str">
        <f>IF(ISBLANK('Baseline Paddock Data'!H13),"",'Baseline Paddock Data'!H13)</f>
        <v/>
      </c>
      <c r="G13" s="271"/>
      <c r="H13" s="272"/>
      <c r="I13" s="92">
        <f>IF(ISBLANK(G13), 'Enter Head to Work Out AE'!D11, (G13*H13))</f>
        <v>0</v>
      </c>
      <c r="J13" s="278"/>
      <c r="K13" s="278"/>
      <c r="L13" s="237" t="str">
        <f t="shared" si="0"/>
        <v/>
      </c>
      <c r="M13" s="94" t="str">
        <f t="shared" si="1"/>
        <v/>
      </c>
      <c r="N13" s="96" t="str">
        <f t="shared" si="2"/>
        <v/>
      </c>
      <c r="O13" s="281"/>
      <c r="P13" s="99" t="str">
        <f t="shared" si="3"/>
        <v/>
      </c>
      <c r="Q13" s="97" t="str">
        <f t="shared" si="4"/>
        <v/>
      </c>
      <c r="R13" s="97" t="str">
        <f t="shared" si="5"/>
        <v/>
      </c>
      <c r="S13" s="394" t="str">
        <f t="shared" si="6"/>
        <v/>
      </c>
      <c r="T13" s="400" t="str">
        <f t="shared" si="7"/>
        <v/>
      </c>
      <c r="U13" s="271"/>
      <c r="V13" s="272"/>
      <c r="W13" s="92">
        <f>IF(ISBLANK(U13), 'Enter Head to Work Out AE'!$D11, (U13*V13))</f>
        <v>0</v>
      </c>
      <c r="X13" s="278"/>
      <c r="Y13" s="278"/>
      <c r="Z13" s="237" t="str">
        <f t="shared" si="8"/>
        <v/>
      </c>
      <c r="AA13" s="94" t="str">
        <f t="shared" si="9"/>
        <v/>
      </c>
      <c r="AB13" s="96" t="str">
        <f t="shared" si="10"/>
        <v/>
      </c>
      <c r="AC13" s="538" t="str">
        <f t="shared" si="11"/>
        <v/>
      </c>
      <c r="AD13" s="99" t="str">
        <f t="shared" si="12"/>
        <v/>
      </c>
      <c r="AE13" s="97" t="str">
        <f t="shared" si="13"/>
        <v/>
      </c>
      <c r="AF13" s="97" t="str">
        <f t="shared" si="14"/>
        <v/>
      </c>
      <c r="AG13" s="394" t="str">
        <f t="shared" si="15"/>
        <v/>
      </c>
      <c r="AH13" s="400" t="str">
        <f t="shared" si="16"/>
        <v/>
      </c>
      <c r="AI13" s="271"/>
      <c r="AJ13" s="272"/>
      <c r="AK13" s="92">
        <f>IF(ISBLANK(AI13), 'Enter Head to Work Out AE'!$D11, (AI13*AJ13))</f>
        <v>0</v>
      </c>
      <c r="AL13" s="278"/>
      <c r="AM13" s="278"/>
      <c r="AN13" s="237" t="str">
        <f t="shared" si="17"/>
        <v/>
      </c>
      <c r="AO13" s="94" t="str">
        <f t="shared" si="18"/>
        <v/>
      </c>
      <c r="AP13" s="96" t="str">
        <f t="shared" si="19"/>
        <v/>
      </c>
      <c r="AQ13" s="538" t="str">
        <f t="shared" si="20"/>
        <v/>
      </c>
      <c r="AR13" s="99" t="str">
        <f t="shared" si="21"/>
        <v/>
      </c>
      <c r="AS13" s="97" t="str">
        <f t="shared" si="22"/>
        <v/>
      </c>
      <c r="AT13" s="97" t="str">
        <f t="shared" si="23"/>
        <v/>
      </c>
      <c r="AU13" s="394" t="str">
        <f t="shared" si="24"/>
        <v/>
      </c>
      <c r="AV13" s="405" t="str">
        <f t="shared" si="25"/>
        <v/>
      </c>
      <c r="AW13" s="414"/>
      <c r="AX13" s="289"/>
      <c r="AY13" s="289"/>
      <c r="AZ13" s="296"/>
    </row>
    <row r="14" spans="1:56" ht="22.5" customHeight="1">
      <c r="A14" s="120"/>
      <c r="B14" s="259" t="str">
        <f>IF(ISBLANK('Baseline Paddock Data'!B14),"",'Baseline Paddock Data'!B14)</f>
        <v/>
      </c>
      <c r="C14" s="83" t="str">
        <f>IF(ISBLANK('Baseline Paddock Data'!C14),"",'Baseline Paddock Data'!C14)</f>
        <v/>
      </c>
      <c r="D14" s="326">
        <f>IF(ISBLANK(C14),"",(IF(ISBLANK('Baseline Paddock Data'!D14),'Baseline Paddock Data'!F14,'Baseline Paddock Data'!D14/2.471)))</f>
        <v>0</v>
      </c>
      <c r="E14" s="326">
        <f>IF(ISBLANK(C14),"",(IF(ISBLANK('Baseline Paddock Data'!E14),'Baseline Paddock Data'!G14,'Baseline Paddock Data'!E14/2.471)))</f>
        <v>0</v>
      </c>
      <c r="F14" s="230" t="str">
        <f>IF(ISBLANK('Baseline Paddock Data'!H14),"",'Baseline Paddock Data'!H14)</f>
        <v/>
      </c>
      <c r="G14" s="271"/>
      <c r="H14" s="272"/>
      <c r="I14" s="92">
        <f>IF(ISBLANK(G14), 'Enter Head to Work Out AE'!D12, (G14*H14))</f>
        <v>0</v>
      </c>
      <c r="J14" s="278"/>
      <c r="K14" s="278"/>
      <c r="L14" s="237" t="str">
        <f t="shared" si="0"/>
        <v/>
      </c>
      <c r="M14" s="94" t="str">
        <f t="shared" si="1"/>
        <v/>
      </c>
      <c r="N14" s="96" t="str">
        <f t="shared" si="2"/>
        <v/>
      </c>
      <c r="O14" s="281"/>
      <c r="P14" s="99" t="str">
        <f t="shared" si="3"/>
        <v/>
      </c>
      <c r="Q14" s="97" t="str">
        <f t="shared" si="4"/>
        <v/>
      </c>
      <c r="R14" s="97" t="str">
        <f t="shared" si="5"/>
        <v/>
      </c>
      <c r="S14" s="394" t="str">
        <f t="shared" si="6"/>
        <v/>
      </c>
      <c r="T14" s="400" t="str">
        <f t="shared" si="7"/>
        <v/>
      </c>
      <c r="U14" s="271"/>
      <c r="V14" s="272"/>
      <c r="W14" s="92">
        <f>IF(ISBLANK(U14), 'Enter Head to Work Out AE'!$D12, (U14*V14))</f>
        <v>0</v>
      </c>
      <c r="X14" s="278"/>
      <c r="Y14" s="278"/>
      <c r="Z14" s="237" t="str">
        <f t="shared" si="8"/>
        <v/>
      </c>
      <c r="AA14" s="94" t="str">
        <f t="shared" si="9"/>
        <v/>
      </c>
      <c r="AB14" s="96" t="str">
        <f t="shared" si="10"/>
        <v/>
      </c>
      <c r="AC14" s="538" t="str">
        <f t="shared" si="11"/>
        <v/>
      </c>
      <c r="AD14" s="99" t="str">
        <f t="shared" si="12"/>
        <v/>
      </c>
      <c r="AE14" s="97" t="str">
        <f t="shared" si="13"/>
        <v/>
      </c>
      <c r="AF14" s="97" t="str">
        <f t="shared" si="14"/>
        <v/>
      </c>
      <c r="AG14" s="394" t="str">
        <f t="shared" si="15"/>
        <v/>
      </c>
      <c r="AH14" s="400" t="str">
        <f t="shared" si="16"/>
        <v/>
      </c>
      <c r="AI14" s="271"/>
      <c r="AJ14" s="272"/>
      <c r="AK14" s="92">
        <f>IF(ISBLANK(AI14), 'Enter Head to Work Out AE'!$D12, (AI14*AJ14))</f>
        <v>0</v>
      </c>
      <c r="AL14" s="278"/>
      <c r="AM14" s="278"/>
      <c r="AN14" s="237" t="str">
        <f t="shared" si="17"/>
        <v/>
      </c>
      <c r="AO14" s="94" t="str">
        <f t="shared" si="18"/>
        <v/>
      </c>
      <c r="AP14" s="96" t="str">
        <f t="shared" si="19"/>
        <v/>
      </c>
      <c r="AQ14" s="538" t="str">
        <f t="shared" si="20"/>
        <v/>
      </c>
      <c r="AR14" s="99" t="str">
        <f t="shared" si="21"/>
        <v/>
      </c>
      <c r="AS14" s="97" t="str">
        <f t="shared" si="22"/>
        <v/>
      </c>
      <c r="AT14" s="97" t="str">
        <f t="shared" si="23"/>
        <v/>
      </c>
      <c r="AU14" s="394" t="str">
        <f t="shared" si="24"/>
        <v/>
      </c>
      <c r="AV14" s="405" t="str">
        <f t="shared" si="25"/>
        <v/>
      </c>
      <c r="AW14" s="414"/>
      <c r="AX14" s="289"/>
      <c r="AY14" s="289"/>
      <c r="AZ14" s="296"/>
    </row>
    <row r="15" spans="1:56" ht="22.5" customHeight="1">
      <c r="A15" s="120"/>
      <c r="B15" s="259" t="str">
        <f>IF(ISBLANK('Baseline Paddock Data'!B15),"",'Baseline Paddock Data'!B15)</f>
        <v/>
      </c>
      <c r="C15" s="83" t="str">
        <f>IF(ISBLANK('Baseline Paddock Data'!C15),"",'Baseline Paddock Data'!C15)</f>
        <v/>
      </c>
      <c r="D15" s="326">
        <f>IF(ISBLANK(C15),"",(IF(ISBLANK('Baseline Paddock Data'!D15),'Baseline Paddock Data'!F15,'Baseline Paddock Data'!D15/2.471)))</f>
        <v>0</v>
      </c>
      <c r="E15" s="326">
        <f>IF(ISBLANK(C15),"",(IF(ISBLANK('Baseline Paddock Data'!E15),'Baseline Paddock Data'!G15,'Baseline Paddock Data'!E15/2.471)))</f>
        <v>0</v>
      </c>
      <c r="F15" s="230" t="str">
        <f>IF(ISBLANK('Baseline Paddock Data'!H15),"",'Baseline Paddock Data'!H15)</f>
        <v/>
      </c>
      <c r="G15" s="271"/>
      <c r="H15" s="272"/>
      <c r="I15" s="92">
        <f>IF(ISBLANK(G15), 'Enter Head to Work Out AE'!D13, (G15*H15))</f>
        <v>0</v>
      </c>
      <c r="J15" s="278"/>
      <c r="K15" s="278"/>
      <c r="L15" s="237" t="str">
        <f t="shared" si="0"/>
        <v/>
      </c>
      <c r="M15" s="94" t="str">
        <f t="shared" si="1"/>
        <v/>
      </c>
      <c r="N15" s="96" t="str">
        <f t="shared" si="2"/>
        <v/>
      </c>
      <c r="O15" s="281"/>
      <c r="P15" s="99" t="str">
        <f t="shared" si="3"/>
        <v/>
      </c>
      <c r="Q15" s="97" t="str">
        <f t="shared" si="4"/>
        <v/>
      </c>
      <c r="R15" s="97" t="str">
        <f t="shared" si="5"/>
        <v/>
      </c>
      <c r="S15" s="394" t="str">
        <f t="shared" si="6"/>
        <v/>
      </c>
      <c r="T15" s="400" t="str">
        <f t="shared" si="7"/>
        <v/>
      </c>
      <c r="U15" s="271"/>
      <c r="V15" s="272"/>
      <c r="W15" s="92">
        <f>IF(ISBLANK(U15), 'Enter Head to Work Out AE'!$D13, (U15*V15))</f>
        <v>0</v>
      </c>
      <c r="X15" s="278"/>
      <c r="Y15" s="278"/>
      <c r="Z15" s="237" t="str">
        <f t="shared" si="8"/>
        <v/>
      </c>
      <c r="AA15" s="94" t="str">
        <f t="shared" si="9"/>
        <v/>
      </c>
      <c r="AB15" s="96" t="str">
        <f t="shared" si="10"/>
        <v/>
      </c>
      <c r="AC15" s="538" t="str">
        <f t="shared" si="11"/>
        <v/>
      </c>
      <c r="AD15" s="99" t="str">
        <f t="shared" si="12"/>
        <v/>
      </c>
      <c r="AE15" s="97" t="str">
        <f t="shared" si="13"/>
        <v/>
      </c>
      <c r="AF15" s="97" t="str">
        <f t="shared" si="14"/>
        <v/>
      </c>
      <c r="AG15" s="394" t="str">
        <f t="shared" si="15"/>
        <v/>
      </c>
      <c r="AH15" s="400" t="str">
        <f t="shared" si="16"/>
        <v/>
      </c>
      <c r="AI15" s="271"/>
      <c r="AJ15" s="272"/>
      <c r="AK15" s="92">
        <f>IF(ISBLANK(AI15), 'Enter Head to Work Out AE'!$D13, (AI15*AJ15))</f>
        <v>0</v>
      </c>
      <c r="AL15" s="278"/>
      <c r="AM15" s="278"/>
      <c r="AN15" s="237" t="str">
        <f t="shared" si="17"/>
        <v/>
      </c>
      <c r="AO15" s="94" t="str">
        <f t="shared" si="18"/>
        <v/>
      </c>
      <c r="AP15" s="96" t="str">
        <f t="shared" si="19"/>
        <v/>
      </c>
      <c r="AQ15" s="538" t="str">
        <f t="shared" si="20"/>
        <v/>
      </c>
      <c r="AR15" s="99" t="str">
        <f t="shared" si="21"/>
        <v/>
      </c>
      <c r="AS15" s="97" t="str">
        <f t="shared" si="22"/>
        <v/>
      </c>
      <c r="AT15" s="97" t="str">
        <f t="shared" si="23"/>
        <v/>
      </c>
      <c r="AU15" s="394" t="str">
        <f t="shared" si="24"/>
        <v/>
      </c>
      <c r="AV15" s="405" t="str">
        <f t="shared" si="25"/>
        <v/>
      </c>
      <c r="AW15" s="414"/>
      <c r="AX15" s="289"/>
      <c r="AY15" s="289"/>
      <c r="AZ15" s="296"/>
    </row>
    <row r="16" spans="1:56" ht="22.5" customHeight="1">
      <c r="A16" s="120"/>
      <c r="B16" s="259" t="str">
        <f>IF(ISBLANK('Baseline Paddock Data'!B16),"",'Baseline Paddock Data'!B16)</f>
        <v/>
      </c>
      <c r="C16" s="83" t="str">
        <f>IF(ISBLANK('Baseline Paddock Data'!C16),"",'Baseline Paddock Data'!C16)</f>
        <v/>
      </c>
      <c r="D16" s="326">
        <f>IF(ISBLANK(C16),"",(IF(ISBLANK('Baseline Paddock Data'!D16),'Baseline Paddock Data'!F16,'Baseline Paddock Data'!D16/2.471)))</f>
        <v>0</v>
      </c>
      <c r="E16" s="326">
        <f>IF(ISBLANK(C16),"",(IF(ISBLANK('Baseline Paddock Data'!E16),'Baseline Paddock Data'!G16,'Baseline Paddock Data'!E16/2.471)))</f>
        <v>0</v>
      </c>
      <c r="F16" s="230" t="str">
        <f>IF(ISBLANK('Baseline Paddock Data'!H16),"",'Baseline Paddock Data'!H16)</f>
        <v/>
      </c>
      <c r="G16" s="271"/>
      <c r="H16" s="272"/>
      <c r="I16" s="92">
        <f>IF(ISBLANK(G16), 'Enter Head to Work Out AE'!D14, (G16*H16))</f>
        <v>0</v>
      </c>
      <c r="J16" s="278"/>
      <c r="K16" s="278"/>
      <c r="L16" s="237" t="str">
        <f t="shared" si="0"/>
        <v/>
      </c>
      <c r="M16" s="94" t="str">
        <f t="shared" si="1"/>
        <v/>
      </c>
      <c r="N16" s="96" t="str">
        <f t="shared" si="2"/>
        <v/>
      </c>
      <c r="O16" s="281"/>
      <c r="P16" s="99" t="str">
        <f t="shared" si="3"/>
        <v/>
      </c>
      <c r="Q16" s="97" t="str">
        <f t="shared" si="4"/>
        <v/>
      </c>
      <c r="R16" s="97" t="str">
        <f t="shared" si="5"/>
        <v/>
      </c>
      <c r="S16" s="394" t="str">
        <f t="shared" si="6"/>
        <v/>
      </c>
      <c r="T16" s="400" t="str">
        <f t="shared" si="7"/>
        <v/>
      </c>
      <c r="U16" s="271"/>
      <c r="V16" s="272"/>
      <c r="W16" s="92">
        <f>IF(ISBLANK(U16), 'Enter Head to Work Out AE'!$D14, (U16*V16))</f>
        <v>0</v>
      </c>
      <c r="X16" s="278"/>
      <c r="Y16" s="278"/>
      <c r="Z16" s="237" t="str">
        <f t="shared" si="8"/>
        <v/>
      </c>
      <c r="AA16" s="94" t="str">
        <f t="shared" si="9"/>
        <v/>
      </c>
      <c r="AB16" s="96" t="str">
        <f t="shared" si="10"/>
        <v/>
      </c>
      <c r="AC16" s="538" t="str">
        <f t="shared" si="11"/>
        <v/>
      </c>
      <c r="AD16" s="99" t="str">
        <f t="shared" si="12"/>
        <v/>
      </c>
      <c r="AE16" s="97" t="str">
        <f t="shared" si="13"/>
        <v/>
      </c>
      <c r="AF16" s="97" t="str">
        <f t="shared" si="14"/>
        <v/>
      </c>
      <c r="AG16" s="394" t="str">
        <f t="shared" si="15"/>
        <v/>
      </c>
      <c r="AH16" s="400" t="str">
        <f t="shared" si="16"/>
        <v/>
      </c>
      <c r="AI16" s="271"/>
      <c r="AJ16" s="272"/>
      <c r="AK16" s="92">
        <f>IF(ISBLANK(AI16), 'Enter Head to Work Out AE'!$D14, (AI16*AJ16))</f>
        <v>0</v>
      </c>
      <c r="AL16" s="278"/>
      <c r="AM16" s="278"/>
      <c r="AN16" s="237" t="str">
        <f t="shared" si="17"/>
        <v/>
      </c>
      <c r="AO16" s="94" t="str">
        <f t="shared" si="18"/>
        <v/>
      </c>
      <c r="AP16" s="96" t="str">
        <f t="shared" si="19"/>
        <v/>
      </c>
      <c r="AQ16" s="538" t="str">
        <f t="shared" si="20"/>
        <v/>
      </c>
      <c r="AR16" s="99" t="str">
        <f t="shared" si="21"/>
        <v/>
      </c>
      <c r="AS16" s="97" t="str">
        <f t="shared" si="22"/>
        <v/>
      </c>
      <c r="AT16" s="97" t="str">
        <f t="shared" si="23"/>
        <v/>
      </c>
      <c r="AU16" s="394" t="str">
        <f t="shared" si="24"/>
        <v/>
      </c>
      <c r="AV16" s="405" t="str">
        <f t="shared" si="25"/>
        <v/>
      </c>
      <c r="AW16" s="414"/>
      <c r="AX16" s="289"/>
      <c r="AY16" s="289"/>
      <c r="AZ16" s="296"/>
    </row>
    <row r="17" spans="1:52" ht="22.5" customHeight="1">
      <c r="A17" s="120"/>
      <c r="B17" s="259" t="str">
        <f>IF(ISBLANK('Baseline Paddock Data'!B17),"",'Baseline Paddock Data'!B17)</f>
        <v/>
      </c>
      <c r="C17" s="83" t="str">
        <f>IF(ISBLANK('Baseline Paddock Data'!C17),"",'Baseline Paddock Data'!C17)</f>
        <v/>
      </c>
      <c r="D17" s="326">
        <f>IF(ISBLANK(C17),"",(IF(ISBLANK('Baseline Paddock Data'!D17),'Baseline Paddock Data'!F17,'Baseline Paddock Data'!D17/2.471)))</f>
        <v>0</v>
      </c>
      <c r="E17" s="326">
        <f>IF(ISBLANK(C17),"",(IF(ISBLANK('Baseline Paddock Data'!E17),'Baseline Paddock Data'!G17,'Baseline Paddock Data'!E17/2.471)))</f>
        <v>0</v>
      </c>
      <c r="F17" s="230" t="str">
        <f>IF(ISBLANK('Baseline Paddock Data'!H17),"",'Baseline Paddock Data'!H17)</f>
        <v/>
      </c>
      <c r="G17" s="271"/>
      <c r="H17" s="272"/>
      <c r="I17" s="92">
        <f>IF(ISBLANK(G17), 'Enter Head to Work Out AE'!D15, (G17*H17))</f>
        <v>0</v>
      </c>
      <c r="J17" s="278"/>
      <c r="K17" s="278"/>
      <c r="L17" s="237" t="str">
        <f t="shared" si="0"/>
        <v/>
      </c>
      <c r="M17" s="94" t="str">
        <f t="shared" si="1"/>
        <v/>
      </c>
      <c r="N17" s="96" t="str">
        <f t="shared" si="2"/>
        <v/>
      </c>
      <c r="O17" s="281"/>
      <c r="P17" s="99" t="str">
        <f t="shared" si="3"/>
        <v/>
      </c>
      <c r="Q17" s="97" t="str">
        <f t="shared" si="4"/>
        <v/>
      </c>
      <c r="R17" s="97" t="str">
        <f t="shared" si="5"/>
        <v/>
      </c>
      <c r="S17" s="394" t="str">
        <f t="shared" si="6"/>
        <v/>
      </c>
      <c r="T17" s="400" t="str">
        <f t="shared" si="7"/>
        <v/>
      </c>
      <c r="U17" s="271"/>
      <c r="V17" s="272"/>
      <c r="W17" s="92">
        <f>IF(ISBLANK(U17), 'Enter Head to Work Out AE'!$D15, (U17*V17))</f>
        <v>0</v>
      </c>
      <c r="X17" s="278"/>
      <c r="Y17" s="278"/>
      <c r="Z17" s="237" t="str">
        <f t="shared" si="8"/>
        <v/>
      </c>
      <c r="AA17" s="94" t="str">
        <f t="shared" si="9"/>
        <v/>
      </c>
      <c r="AB17" s="96" t="str">
        <f t="shared" si="10"/>
        <v/>
      </c>
      <c r="AC17" s="538" t="str">
        <f t="shared" si="11"/>
        <v/>
      </c>
      <c r="AD17" s="99" t="str">
        <f t="shared" si="12"/>
        <v/>
      </c>
      <c r="AE17" s="97" t="str">
        <f t="shared" si="13"/>
        <v/>
      </c>
      <c r="AF17" s="97" t="str">
        <f t="shared" si="14"/>
        <v/>
      </c>
      <c r="AG17" s="394" t="str">
        <f t="shared" si="15"/>
        <v/>
      </c>
      <c r="AH17" s="400" t="str">
        <f t="shared" si="16"/>
        <v/>
      </c>
      <c r="AI17" s="271"/>
      <c r="AJ17" s="272"/>
      <c r="AK17" s="92">
        <f>IF(ISBLANK(AI17), 'Enter Head to Work Out AE'!$D15, (AI17*AJ17))</f>
        <v>0</v>
      </c>
      <c r="AL17" s="278"/>
      <c r="AM17" s="278"/>
      <c r="AN17" s="237" t="str">
        <f t="shared" si="17"/>
        <v/>
      </c>
      <c r="AO17" s="94" t="str">
        <f t="shared" si="18"/>
        <v/>
      </c>
      <c r="AP17" s="96" t="str">
        <f t="shared" si="19"/>
        <v/>
      </c>
      <c r="AQ17" s="538" t="str">
        <f t="shared" si="20"/>
        <v/>
      </c>
      <c r="AR17" s="99" t="str">
        <f t="shared" si="21"/>
        <v/>
      </c>
      <c r="AS17" s="97" t="str">
        <f t="shared" si="22"/>
        <v/>
      </c>
      <c r="AT17" s="97" t="str">
        <f t="shared" si="23"/>
        <v/>
      </c>
      <c r="AU17" s="394" t="str">
        <f t="shared" si="24"/>
        <v/>
      </c>
      <c r="AV17" s="405" t="str">
        <f t="shared" si="25"/>
        <v/>
      </c>
      <c r="AW17" s="414"/>
      <c r="AX17" s="289"/>
      <c r="AY17" s="289"/>
      <c r="AZ17" s="296"/>
    </row>
    <row r="18" spans="1:52" ht="22.5" customHeight="1">
      <c r="A18" s="120"/>
      <c r="B18" s="259" t="str">
        <f>IF(ISBLANK('Baseline Paddock Data'!B18),"",'Baseline Paddock Data'!B18)</f>
        <v/>
      </c>
      <c r="C18" s="83" t="str">
        <f>IF(ISBLANK('Baseline Paddock Data'!C18),"",'Baseline Paddock Data'!C18)</f>
        <v/>
      </c>
      <c r="D18" s="326">
        <f>IF(ISBLANK(C18),"",(IF(ISBLANK('Baseline Paddock Data'!D18),'Baseline Paddock Data'!F18,'Baseline Paddock Data'!D18/2.471)))</f>
        <v>0</v>
      </c>
      <c r="E18" s="326">
        <f>IF(ISBLANK(C18),"",(IF(ISBLANK('Baseline Paddock Data'!E18),'Baseline Paddock Data'!G18,'Baseline Paddock Data'!E18/2.471)))</f>
        <v>0</v>
      </c>
      <c r="F18" s="230" t="str">
        <f>IF(ISBLANK('Baseline Paddock Data'!H18),"",'Baseline Paddock Data'!H18)</f>
        <v/>
      </c>
      <c r="G18" s="271"/>
      <c r="H18" s="272"/>
      <c r="I18" s="92">
        <f>IF(ISBLANK(G18), 'Enter Head to Work Out AE'!D16, (G18*H18))</f>
        <v>0</v>
      </c>
      <c r="J18" s="278"/>
      <c r="K18" s="278"/>
      <c r="L18" s="237" t="str">
        <f t="shared" si="0"/>
        <v/>
      </c>
      <c r="M18" s="94" t="str">
        <f t="shared" si="1"/>
        <v/>
      </c>
      <c r="N18" s="96" t="str">
        <f t="shared" si="2"/>
        <v/>
      </c>
      <c r="O18" s="281"/>
      <c r="P18" s="99" t="str">
        <f t="shared" si="3"/>
        <v/>
      </c>
      <c r="Q18" s="97" t="str">
        <f t="shared" si="4"/>
        <v/>
      </c>
      <c r="R18" s="97" t="str">
        <f t="shared" si="5"/>
        <v/>
      </c>
      <c r="S18" s="394" t="str">
        <f t="shared" si="6"/>
        <v/>
      </c>
      <c r="T18" s="400" t="str">
        <f t="shared" si="7"/>
        <v/>
      </c>
      <c r="U18" s="271"/>
      <c r="V18" s="272"/>
      <c r="W18" s="92">
        <f>IF(ISBLANK(U18), 'Enter Head to Work Out AE'!$D16, (U18*V18))</f>
        <v>0</v>
      </c>
      <c r="X18" s="278"/>
      <c r="Y18" s="278"/>
      <c r="Z18" s="237" t="str">
        <f t="shared" si="8"/>
        <v/>
      </c>
      <c r="AA18" s="94" t="str">
        <f t="shared" si="9"/>
        <v/>
      </c>
      <c r="AB18" s="96" t="str">
        <f t="shared" si="10"/>
        <v/>
      </c>
      <c r="AC18" s="538" t="str">
        <f t="shared" si="11"/>
        <v/>
      </c>
      <c r="AD18" s="99" t="str">
        <f t="shared" si="12"/>
        <v/>
      </c>
      <c r="AE18" s="97" t="str">
        <f t="shared" si="13"/>
        <v/>
      </c>
      <c r="AF18" s="97" t="str">
        <f t="shared" si="14"/>
        <v/>
      </c>
      <c r="AG18" s="394" t="str">
        <f t="shared" si="15"/>
        <v/>
      </c>
      <c r="AH18" s="400" t="str">
        <f t="shared" si="16"/>
        <v/>
      </c>
      <c r="AI18" s="271"/>
      <c r="AJ18" s="272"/>
      <c r="AK18" s="92">
        <f>IF(ISBLANK(AI18), 'Enter Head to Work Out AE'!$D16, (AI18*AJ18))</f>
        <v>0</v>
      </c>
      <c r="AL18" s="278"/>
      <c r="AM18" s="278"/>
      <c r="AN18" s="237" t="str">
        <f t="shared" si="17"/>
        <v/>
      </c>
      <c r="AO18" s="94" t="str">
        <f t="shared" si="18"/>
        <v/>
      </c>
      <c r="AP18" s="96" t="str">
        <f t="shared" si="19"/>
        <v/>
      </c>
      <c r="AQ18" s="538" t="str">
        <f t="shared" si="20"/>
        <v/>
      </c>
      <c r="AR18" s="99" t="str">
        <f t="shared" si="21"/>
        <v/>
      </c>
      <c r="AS18" s="97" t="str">
        <f t="shared" si="22"/>
        <v/>
      </c>
      <c r="AT18" s="97" t="str">
        <f t="shared" si="23"/>
        <v/>
      </c>
      <c r="AU18" s="394" t="str">
        <f t="shared" si="24"/>
        <v/>
      </c>
      <c r="AV18" s="405" t="str">
        <f t="shared" si="25"/>
        <v/>
      </c>
      <c r="AW18" s="414"/>
      <c r="AX18" s="289"/>
      <c r="AY18" s="289"/>
      <c r="AZ18" s="296"/>
    </row>
    <row r="19" spans="1:52" ht="22.5" customHeight="1">
      <c r="A19" s="120"/>
      <c r="B19" s="259" t="str">
        <f>IF(ISBLANK('Baseline Paddock Data'!B19),"",'Baseline Paddock Data'!B19)</f>
        <v/>
      </c>
      <c r="C19" s="83" t="str">
        <f>IF(ISBLANK('Baseline Paddock Data'!C19),"",'Baseline Paddock Data'!C19)</f>
        <v/>
      </c>
      <c r="D19" s="326">
        <f>IF(ISBLANK(C19),"",(IF(ISBLANK('Baseline Paddock Data'!D19),'Baseline Paddock Data'!F19,'Baseline Paddock Data'!D19/2.471)))</f>
        <v>0</v>
      </c>
      <c r="E19" s="326">
        <f>IF(ISBLANK(C19),"",(IF(ISBLANK('Baseline Paddock Data'!E19),'Baseline Paddock Data'!G19,'Baseline Paddock Data'!E19/2.471)))</f>
        <v>0</v>
      </c>
      <c r="F19" s="230" t="str">
        <f>IF(ISBLANK('Baseline Paddock Data'!H19),"",'Baseline Paddock Data'!H19)</f>
        <v/>
      </c>
      <c r="G19" s="271"/>
      <c r="H19" s="272"/>
      <c r="I19" s="92">
        <f>IF(ISBLANK(G19), 'Enter Head to Work Out AE'!D17, (G19*H19))</f>
        <v>0</v>
      </c>
      <c r="J19" s="278"/>
      <c r="K19" s="278"/>
      <c r="L19" s="237" t="str">
        <f t="shared" si="0"/>
        <v/>
      </c>
      <c r="M19" s="94" t="str">
        <f t="shared" si="1"/>
        <v/>
      </c>
      <c r="N19" s="96" t="str">
        <f t="shared" si="2"/>
        <v/>
      </c>
      <c r="O19" s="281"/>
      <c r="P19" s="99" t="str">
        <f t="shared" si="3"/>
        <v/>
      </c>
      <c r="Q19" s="97" t="str">
        <f t="shared" si="4"/>
        <v/>
      </c>
      <c r="R19" s="97" t="str">
        <f t="shared" si="5"/>
        <v/>
      </c>
      <c r="S19" s="394" t="str">
        <f t="shared" si="6"/>
        <v/>
      </c>
      <c r="T19" s="400" t="str">
        <f t="shared" si="7"/>
        <v/>
      </c>
      <c r="U19" s="271"/>
      <c r="V19" s="272"/>
      <c r="W19" s="92">
        <f>IF(ISBLANK(U19), 'Enter Head to Work Out AE'!$D17, (U19*V19))</f>
        <v>0</v>
      </c>
      <c r="X19" s="278"/>
      <c r="Y19" s="278"/>
      <c r="Z19" s="237" t="str">
        <f t="shared" si="8"/>
        <v/>
      </c>
      <c r="AA19" s="94" t="str">
        <f t="shared" si="9"/>
        <v/>
      </c>
      <c r="AB19" s="96" t="str">
        <f t="shared" si="10"/>
        <v/>
      </c>
      <c r="AC19" s="538" t="str">
        <f t="shared" si="11"/>
        <v/>
      </c>
      <c r="AD19" s="99" t="str">
        <f t="shared" si="12"/>
        <v/>
      </c>
      <c r="AE19" s="97" t="str">
        <f t="shared" si="13"/>
        <v/>
      </c>
      <c r="AF19" s="97" t="str">
        <f t="shared" si="14"/>
        <v/>
      </c>
      <c r="AG19" s="394" t="str">
        <f t="shared" si="15"/>
        <v/>
      </c>
      <c r="AH19" s="400" t="str">
        <f t="shared" si="16"/>
        <v/>
      </c>
      <c r="AI19" s="271"/>
      <c r="AJ19" s="272"/>
      <c r="AK19" s="92">
        <f>IF(ISBLANK(AI19), 'Enter Head to Work Out AE'!$D17, (AI19*AJ19))</f>
        <v>0</v>
      </c>
      <c r="AL19" s="278"/>
      <c r="AM19" s="278"/>
      <c r="AN19" s="237" t="str">
        <f t="shared" si="17"/>
        <v/>
      </c>
      <c r="AO19" s="94" t="str">
        <f t="shared" si="18"/>
        <v/>
      </c>
      <c r="AP19" s="96" t="str">
        <f t="shared" si="19"/>
        <v/>
      </c>
      <c r="AQ19" s="538" t="str">
        <f t="shared" si="20"/>
        <v/>
      </c>
      <c r="AR19" s="99" t="str">
        <f t="shared" si="21"/>
        <v/>
      </c>
      <c r="AS19" s="97" t="str">
        <f t="shared" si="22"/>
        <v/>
      </c>
      <c r="AT19" s="97" t="str">
        <f t="shared" si="23"/>
        <v/>
      </c>
      <c r="AU19" s="394" t="str">
        <f t="shared" si="24"/>
        <v/>
      </c>
      <c r="AV19" s="405" t="str">
        <f t="shared" si="25"/>
        <v/>
      </c>
      <c r="AW19" s="414"/>
      <c r="AX19" s="289"/>
      <c r="AY19" s="289"/>
      <c r="AZ19" s="296"/>
    </row>
    <row r="20" spans="1:52" ht="22.5" customHeight="1">
      <c r="A20" s="120"/>
      <c r="B20" s="259" t="str">
        <f>IF(ISBLANK('Baseline Paddock Data'!B20),"",'Baseline Paddock Data'!B20)</f>
        <v/>
      </c>
      <c r="C20" s="83" t="str">
        <f>IF(ISBLANK('Baseline Paddock Data'!C20),"",'Baseline Paddock Data'!C20)</f>
        <v/>
      </c>
      <c r="D20" s="326">
        <f>IF(ISBLANK(C20),"",(IF(ISBLANK('Baseline Paddock Data'!D20),'Baseline Paddock Data'!F20,'Baseline Paddock Data'!D20/2.471)))</f>
        <v>0</v>
      </c>
      <c r="E20" s="326">
        <f>IF(ISBLANK(C20),"",(IF(ISBLANK('Baseline Paddock Data'!E20),'Baseline Paddock Data'!G20,'Baseline Paddock Data'!E20/2.471)))</f>
        <v>0</v>
      </c>
      <c r="F20" s="230" t="str">
        <f>IF(ISBLANK('Baseline Paddock Data'!H20),"",'Baseline Paddock Data'!H20)</f>
        <v/>
      </c>
      <c r="G20" s="271"/>
      <c r="H20" s="272"/>
      <c r="I20" s="92">
        <f>IF(ISBLANK(G20), 'Enter Head to Work Out AE'!D18, (G20*H20))</f>
        <v>0</v>
      </c>
      <c r="J20" s="278"/>
      <c r="K20" s="278"/>
      <c r="L20" s="237" t="str">
        <f t="shared" si="0"/>
        <v/>
      </c>
      <c r="M20" s="94" t="str">
        <f t="shared" si="1"/>
        <v/>
      </c>
      <c r="N20" s="96" t="str">
        <f t="shared" si="2"/>
        <v/>
      </c>
      <c r="O20" s="281"/>
      <c r="P20" s="99" t="str">
        <f t="shared" si="3"/>
        <v/>
      </c>
      <c r="Q20" s="97" t="str">
        <f t="shared" si="4"/>
        <v/>
      </c>
      <c r="R20" s="97" t="str">
        <f t="shared" si="5"/>
        <v/>
      </c>
      <c r="S20" s="394" t="str">
        <f t="shared" si="6"/>
        <v/>
      </c>
      <c r="T20" s="400" t="str">
        <f t="shared" si="7"/>
        <v/>
      </c>
      <c r="U20" s="271"/>
      <c r="V20" s="272"/>
      <c r="W20" s="92">
        <f>IF(ISBLANK(U20), 'Enter Head to Work Out AE'!$D18, (U20*V20))</f>
        <v>0</v>
      </c>
      <c r="X20" s="278"/>
      <c r="Y20" s="278"/>
      <c r="Z20" s="237" t="str">
        <f t="shared" si="8"/>
        <v/>
      </c>
      <c r="AA20" s="94" t="str">
        <f t="shared" si="9"/>
        <v/>
      </c>
      <c r="AB20" s="96" t="str">
        <f t="shared" si="10"/>
        <v/>
      </c>
      <c r="AC20" s="538" t="str">
        <f t="shared" si="11"/>
        <v/>
      </c>
      <c r="AD20" s="99" t="str">
        <f t="shared" si="12"/>
        <v/>
      </c>
      <c r="AE20" s="97" t="str">
        <f t="shared" si="13"/>
        <v/>
      </c>
      <c r="AF20" s="97" t="str">
        <f t="shared" si="14"/>
        <v/>
      </c>
      <c r="AG20" s="394" t="str">
        <f t="shared" si="15"/>
        <v/>
      </c>
      <c r="AH20" s="400" t="str">
        <f t="shared" si="16"/>
        <v/>
      </c>
      <c r="AI20" s="271"/>
      <c r="AJ20" s="272"/>
      <c r="AK20" s="92">
        <f>IF(ISBLANK(AI20), 'Enter Head to Work Out AE'!$D18, (AI20*AJ20))</f>
        <v>0</v>
      </c>
      <c r="AL20" s="278"/>
      <c r="AM20" s="278"/>
      <c r="AN20" s="237" t="str">
        <f t="shared" si="17"/>
        <v/>
      </c>
      <c r="AO20" s="94" t="str">
        <f t="shared" si="18"/>
        <v/>
      </c>
      <c r="AP20" s="96" t="str">
        <f t="shared" si="19"/>
        <v/>
      </c>
      <c r="AQ20" s="538" t="str">
        <f t="shared" si="20"/>
        <v/>
      </c>
      <c r="AR20" s="99" t="str">
        <f t="shared" si="21"/>
        <v/>
      </c>
      <c r="AS20" s="97" t="str">
        <f t="shared" si="22"/>
        <v/>
      </c>
      <c r="AT20" s="97" t="str">
        <f t="shared" si="23"/>
        <v/>
      </c>
      <c r="AU20" s="394" t="str">
        <f t="shared" si="24"/>
        <v/>
      </c>
      <c r="AV20" s="405" t="str">
        <f t="shared" si="25"/>
        <v/>
      </c>
      <c r="AW20" s="414"/>
      <c r="AX20" s="289"/>
      <c r="AY20" s="289"/>
      <c r="AZ20" s="296"/>
    </row>
    <row r="21" spans="1:52" ht="22.5" customHeight="1">
      <c r="A21" s="120"/>
      <c r="B21" s="259" t="str">
        <f>IF(ISBLANK('Baseline Paddock Data'!B21),"",'Baseline Paddock Data'!B21)</f>
        <v/>
      </c>
      <c r="C21" s="83" t="str">
        <f>IF(ISBLANK('Baseline Paddock Data'!C21),"",'Baseline Paddock Data'!C21)</f>
        <v/>
      </c>
      <c r="D21" s="326">
        <f>IF(ISBLANK(C21),"",(IF(ISBLANK('Baseline Paddock Data'!D21),'Baseline Paddock Data'!F21,'Baseline Paddock Data'!D21/2.471)))</f>
        <v>0</v>
      </c>
      <c r="E21" s="326">
        <f>IF(ISBLANK(C21),"",(IF(ISBLANK('Baseline Paddock Data'!E21),'Baseline Paddock Data'!G21,'Baseline Paddock Data'!E21/2.471)))</f>
        <v>0</v>
      </c>
      <c r="F21" s="230" t="str">
        <f>IF(ISBLANK('Baseline Paddock Data'!H21),"",'Baseline Paddock Data'!H21)</f>
        <v/>
      </c>
      <c r="G21" s="271"/>
      <c r="H21" s="272"/>
      <c r="I21" s="92">
        <f>IF(ISBLANK(G21), 'Enter Head to Work Out AE'!D19, (G21*H21))</f>
        <v>0</v>
      </c>
      <c r="J21" s="278"/>
      <c r="K21" s="278"/>
      <c r="L21" s="237" t="str">
        <f t="shared" si="0"/>
        <v/>
      </c>
      <c r="M21" s="94" t="str">
        <f t="shared" si="1"/>
        <v/>
      </c>
      <c r="N21" s="96" t="str">
        <f t="shared" si="2"/>
        <v/>
      </c>
      <c r="O21" s="281"/>
      <c r="P21" s="99" t="str">
        <f t="shared" si="3"/>
        <v/>
      </c>
      <c r="Q21" s="97" t="str">
        <f t="shared" si="4"/>
        <v/>
      </c>
      <c r="R21" s="97" t="str">
        <f t="shared" si="5"/>
        <v/>
      </c>
      <c r="S21" s="394" t="str">
        <f t="shared" si="6"/>
        <v/>
      </c>
      <c r="T21" s="400" t="str">
        <f t="shared" si="7"/>
        <v/>
      </c>
      <c r="U21" s="271"/>
      <c r="V21" s="272"/>
      <c r="W21" s="92">
        <f>IF(ISBLANK(U21), 'Enter Head to Work Out AE'!$D19, (U21*V21))</f>
        <v>0</v>
      </c>
      <c r="X21" s="278"/>
      <c r="Y21" s="278"/>
      <c r="Z21" s="237" t="str">
        <f t="shared" si="8"/>
        <v/>
      </c>
      <c r="AA21" s="94" t="str">
        <f t="shared" si="9"/>
        <v/>
      </c>
      <c r="AB21" s="96" t="str">
        <f t="shared" si="10"/>
        <v/>
      </c>
      <c r="AC21" s="538" t="str">
        <f t="shared" si="11"/>
        <v/>
      </c>
      <c r="AD21" s="99" t="str">
        <f t="shared" si="12"/>
        <v/>
      </c>
      <c r="AE21" s="97" t="str">
        <f t="shared" si="13"/>
        <v/>
      </c>
      <c r="AF21" s="97" t="str">
        <f t="shared" si="14"/>
        <v/>
      </c>
      <c r="AG21" s="394" t="str">
        <f t="shared" si="15"/>
        <v/>
      </c>
      <c r="AH21" s="400" t="str">
        <f t="shared" si="16"/>
        <v/>
      </c>
      <c r="AI21" s="271"/>
      <c r="AJ21" s="272"/>
      <c r="AK21" s="92">
        <f>IF(ISBLANK(AI21), 'Enter Head to Work Out AE'!$D19, (AI21*AJ21))</f>
        <v>0</v>
      </c>
      <c r="AL21" s="278"/>
      <c r="AM21" s="278"/>
      <c r="AN21" s="237" t="str">
        <f t="shared" si="17"/>
        <v/>
      </c>
      <c r="AO21" s="94" t="str">
        <f t="shared" si="18"/>
        <v/>
      </c>
      <c r="AP21" s="96" t="str">
        <f t="shared" si="19"/>
        <v/>
      </c>
      <c r="AQ21" s="538" t="str">
        <f t="shared" si="20"/>
        <v/>
      </c>
      <c r="AR21" s="99" t="str">
        <f t="shared" si="21"/>
        <v/>
      </c>
      <c r="AS21" s="97" t="str">
        <f t="shared" si="22"/>
        <v/>
      </c>
      <c r="AT21" s="97" t="str">
        <f t="shared" si="23"/>
        <v/>
      </c>
      <c r="AU21" s="394" t="str">
        <f t="shared" si="24"/>
        <v/>
      </c>
      <c r="AV21" s="405" t="str">
        <f t="shared" si="25"/>
        <v/>
      </c>
      <c r="AW21" s="414"/>
      <c r="AX21" s="289"/>
      <c r="AY21" s="289"/>
      <c r="AZ21" s="296"/>
    </row>
    <row r="22" spans="1:52" ht="22.5" customHeight="1">
      <c r="A22" s="120"/>
      <c r="B22" s="259" t="str">
        <f>IF(ISBLANK('Baseline Paddock Data'!B22),"",'Baseline Paddock Data'!B22)</f>
        <v/>
      </c>
      <c r="C22" s="83" t="str">
        <f>IF(ISBLANK('Baseline Paddock Data'!C22),"",'Baseline Paddock Data'!C22)</f>
        <v/>
      </c>
      <c r="D22" s="326">
        <f>IF(ISBLANK(C22),"",(IF(ISBLANK('Baseline Paddock Data'!D22),'Baseline Paddock Data'!F22,'Baseline Paddock Data'!D22/2.471)))</f>
        <v>0</v>
      </c>
      <c r="E22" s="326">
        <f>IF(ISBLANK(C22),"",(IF(ISBLANK('Baseline Paddock Data'!E22),'Baseline Paddock Data'!G22,'Baseline Paddock Data'!E22/2.471)))</f>
        <v>0</v>
      </c>
      <c r="F22" s="230" t="str">
        <f>IF(ISBLANK('Baseline Paddock Data'!H22),"",'Baseline Paddock Data'!H22)</f>
        <v/>
      </c>
      <c r="G22" s="271"/>
      <c r="H22" s="272"/>
      <c r="I22" s="92">
        <f>IF(ISBLANK(G22), 'Enter Head to Work Out AE'!D20, (G22*H22))</f>
        <v>0</v>
      </c>
      <c r="J22" s="278"/>
      <c r="K22" s="278"/>
      <c r="L22" s="237" t="str">
        <f t="shared" si="0"/>
        <v/>
      </c>
      <c r="M22" s="94" t="str">
        <f t="shared" si="1"/>
        <v/>
      </c>
      <c r="N22" s="96" t="str">
        <f t="shared" si="2"/>
        <v/>
      </c>
      <c r="O22" s="281"/>
      <c r="P22" s="99" t="str">
        <f t="shared" si="3"/>
        <v/>
      </c>
      <c r="Q22" s="97" t="str">
        <f t="shared" si="4"/>
        <v/>
      </c>
      <c r="R22" s="97" t="str">
        <f t="shared" si="5"/>
        <v/>
      </c>
      <c r="S22" s="394" t="str">
        <f t="shared" si="6"/>
        <v/>
      </c>
      <c r="T22" s="400" t="str">
        <f t="shared" si="7"/>
        <v/>
      </c>
      <c r="U22" s="271"/>
      <c r="V22" s="272"/>
      <c r="W22" s="92">
        <f>IF(ISBLANK(U22), 'Enter Head to Work Out AE'!$D20, (U22*V22))</f>
        <v>0</v>
      </c>
      <c r="X22" s="278"/>
      <c r="Y22" s="278"/>
      <c r="Z22" s="237" t="str">
        <f t="shared" si="8"/>
        <v/>
      </c>
      <c r="AA22" s="94" t="str">
        <f t="shared" si="9"/>
        <v/>
      </c>
      <c r="AB22" s="96" t="str">
        <f t="shared" si="10"/>
        <v/>
      </c>
      <c r="AC22" s="538" t="str">
        <f t="shared" si="11"/>
        <v/>
      </c>
      <c r="AD22" s="99" t="str">
        <f t="shared" si="12"/>
        <v/>
      </c>
      <c r="AE22" s="97" t="str">
        <f t="shared" si="13"/>
        <v/>
      </c>
      <c r="AF22" s="97" t="str">
        <f t="shared" si="14"/>
        <v/>
      </c>
      <c r="AG22" s="394" t="str">
        <f t="shared" si="15"/>
        <v/>
      </c>
      <c r="AH22" s="400" t="str">
        <f t="shared" si="16"/>
        <v/>
      </c>
      <c r="AI22" s="271"/>
      <c r="AJ22" s="272"/>
      <c r="AK22" s="92">
        <f>IF(ISBLANK(AI22), 'Enter Head to Work Out AE'!$D20, (AI22*AJ22))</f>
        <v>0</v>
      </c>
      <c r="AL22" s="278"/>
      <c r="AM22" s="278"/>
      <c r="AN22" s="237" t="str">
        <f t="shared" si="17"/>
        <v/>
      </c>
      <c r="AO22" s="94" t="str">
        <f t="shared" si="18"/>
        <v/>
      </c>
      <c r="AP22" s="96" t="str">
        <f t="shared" si="19"/>
        <v/>
      </c>
      <c r="AQ22" s="538" t="str">
        <f t="shared" si="20"/>
        <v/>
      </c>
      <c r="AR22" s="99" t="str">
        <f t="shared" si="21"/>
        <v/>
      </c>
      <c r="AS22" s="97" t="str">
        <f t="shared" si="22"/>
        <v/>
      </c>
      <c r="AT22" s="97" t="str">
        <f t="shared" si="23"/>
        <v/>
      </c>
      <c r="AU22" s="394" t="str">
        <f t="shared" si="24"/>
        <v/>
      </c>
      <c r="AV22" s="405" t="str">
        <f t="shared" si="25"/>
        <v/>
      </c>
      <c r="AW22" s="414"/>
      <c r="AX22" s="289"/>
      <c r="AY22" s="289"/>
      <c r="AZ22" s="296"/>
    </row>
    <row r="23" spans="1:52" ht="22.5" customHeight="1">
      <c r="A23" s="120"/>
      <c r="B23" s="259" t="str">
        <f>IF(ISBLANK('Baseline Paddock Data'!B23),"",'Baseline Paddock Data'!B23)</f>
        <v/>
      </c>
      <c r="C23" s="83" t="str">
        <f>IF(ISBLANK('Baseline Paddock Data'!C23),"",'Baseline Paddock Data'!C23)</f>
        <v/>
      </c>
      <c r="D23" s="326">
        <f>IF(ISBLANK(C23),"",(IF(ISBLANK('Baseline Paddock Data'!D23),'Baseline Paddock Data'!F23,'Baseline Paddock Data'!D23/2.471)))</f>
        <v>0</v>
      </c>
      <c r="E23" s="326">
        <f>IF(ISBLANK(C23),"",(IF(ISBLANK('Baseline Paddock Data'!E23),'Baseline Paddock Data'!G23,'Baseline Paddock Data'!E23/2.471)))</f>
        <v>0</v>
      </c>
      <c r="F23" s="230" t="str">
        <f>IF(ISBLANK('Baseline Paddock Data'!H23),"",'Baseline Paddock Data'!H23)</f>
        <v/>
      </c>
      <c r="G23" s="271"/>
      <c r="H23" s="272"/>
      <c r="I23" s="92">
        <f>IF(ISBLANK(G23), 'Enter Head to Work Out AE'!D21, (G23*H23))</f>
        <v>0</v>
      </c>
      <c r="J23" s="278"/>
      <c r="K23" s="278"/>
      <c r="L23" s="237" t="str">
        <f t="shared" si="0"/>
        <v/>
      </c>
      <c r="M23" s="94" t="str">
        <f t="shared" si="1"/>
        <v/>
      </c>
      <c r="N23" s="96" t="str">
        <f t="shared" si="2"/>
        <v/>
      </c>
      <c r="O23" s="281"/>
      <c r="P23" s="99" t="str">
        <f t="shared" si="3"/>
        <v/>
      </c>
      <c r="Q23" s="97" t="str">
        <f t="shared" si="4"/>
        <v/>
      </c>
      <c r="R23" s="97" t="str">
        <f t="shared" si="5"/>
        <v/>
      </c>
      <c r="S23" s="394" t="str">
        <f t="shared" si="6"/>
        <v/>
      </c>
      <c r="T23" s="400" t="str">
        <f t="shared" si="7"/>
        <v/>
      </c>
      <c r="U23" s="271"/>
      <c r="V23" s="272"/>
      <c r="W23" s="92">
        <f>IF(ISBLANK(U23), 'Enter Head to Work Out AE'!$D21, (U23*V23))</f>
        <v>0</v>
      </c>
      <c r="X23" s="278"/>
      <c r="Y23" s="278"/>
      <c r="Z23" s="237" t="str">
        <f t="shared" si="8"/>
        <v/>
      </c>
      <c r="AA23" s="94" t="str">
        <f t="shared" si="9"/>
        <v/>
      </c>
      <c r="AB23" s="96" t="str">
        <f t="shared" si="10"/>
        <v/>
      </c>
      <c r="AC23" s="538" t="str">
        <f t="shared" si="11"/>
        <v/>
      </c>
      <c r="AD23" s="99" t="str">
        <f t="shared" si="12"/>
        <v/>
      </c>
      <c r="AE23" s="97" t="str">
        <f t="shared" si="13"/>
        <v/>
      </c>
      <c r="AF23" s="97" t="str">
        <f t="shared" si="14"/>
        <v/>
      </c>
      <c r="AG23" s="394" t="str">
        <f t="shared" si="15"/>
        <v/>
      </c>
      <c r="AH23" s="400" t="str">
        <f t="shared" si="16"/>
        <v/>
      </c>
      <c r="AI23" s="271"/>
      <c r="AJ23" s="272"/>
      <c r="AK23" s="92">
        <f>IF(ISBLANK(AI23), 'Enter Head to Work Out AE'!$D21, (AI23*AJ23))</f>
        <v>0</v>
      </c>
      <c r="AL23" s="278"/>
      <c r="AM23" s="278"/>
      <c r="AN23" s="237" t="str">
        <f t="shared" si="17"/>
        <v/>
      </c>
      <c r="AO23" s="94" t="str">
        <f t="shared" si="18"/>
        <v/>
      </c>
      <c r="AP23" s="96" t="str">
        <f t="shared" si="19"/>
        <v/>
      </c>
      <c r="AQ23" s="538" t="str">
        <f t="shared" si="20"/>
        <v/>
      </c>
      <c r="AR23" s="99" t="str">
        <f t="shared" si="21"/>
        <v/>
      </c>
      <c r="AS23" s="97" t="str">
        <f t="shared" si="22"/>
        <v/>
      </c>
      <c r="AT23" s="97" t="str">
        <f t="shared" si="23"/>
        <v/>
      </c>
      <c r="AU23" s="394" t="str">
        <f t="shared" si="24"/>
        <v/>
      </c>
      <c r="AV23" s="405" t="str">
        <f t="shared" si="25"/>
        <v/>
      </c>
      <c r="AW23" s="414"/>
      <c r="AX23" s="289"/>
      <c r="AY23" s="289"/>
      <c r="AZ23" s="296"/>
    </row>
    <row r="24" spans="1:52" ht="22.5" customHeight="1">
      <c r="A24" s="120"/>
      <c r="B24" s="259" t="str">
        <f>IF(ISBLANK('Baseline Paddock Data'!B24),"",'Baseline Paddock Data'!B24)</f>
        <v/>
      </c>
      <c r="C24" s="83" t="str">
        <f>IF(ISBLANK('Baseline Paddock Data'!C24),"",'Baseline Paddock Data'!C24)</f>
        <v/>
      </c>
      <c r="D24" s="326">
        <f>IF(ISBLANK(C24),"",(IF(ISBLANK('Baseline Paddock Data'!D24),'Baseline Paddock Data'!F24,'Baseline Paddock Data'!D24/2.471)))</f>
        <v>0</v>
      </c>
      <c r="E24" s="326">
        <f>IF(ISBLANK(C24),"",(IF(ISBLANK('Baseline Paddock Data'!E24),'Baseline Paddock Data'!G24,'Baseline Paddock Data'!E24/2.471)))</f>
        <v>0</v>
      </c>
      <c r="F24" s="230" t="str">
        <f>IF(ISBLANK('Baseline Paddock Data'!H24),"",'Baseline Paddock Data'!H24)</f>
        <v/>
      </c>
      <c r="G24" s="271"/>
      <c r="H24" s="272"/>
      <c r="I24" s="92">
        <f>IF(ISBLANK(G24), 'Enter Head to Work Out AE'!D22, (G24*H24))</f>
        <v>0</v>
      </c>
      <c r="J24" s="278"/>
      <c r="K24" s="278"/>
      <c r="L24" s="237" t="str">
        <f t="shared" si="0"/>
        <v/>
      </c>
      <c r="M24" s="94" t="str">
        <f t="shared" si="1"/>
        <v/>
      </c>
      <c r="N24" s="96" t="str">
        <f t="shared" si="2"/>
        <v/>
      </c>
      <c r="O24" s="281"/>
      <c r="P24" s="99" t="str">
        <f t="shared" si="3"/>
        <v/>
      </c>
      <c r="Q24" s="97" t="str">
        <f t="shared" si="4"/>
        <v/>
      </c>
      <c r="R24" s="97" t="str">
        <f t="shared" si="5"/>
        <v/>
      </c>
      <c r="S24" s="394" t="str">
        <f t="shared" si="6"/>
        <v/>
      </c>
      <c r="T24" s="400" t="str">
        <f t="shared" si="7"/>
        <v/>
      </c>
      <c r="U24" s="271"/>
      <c r="V24" s="272"/>
      <c r="W24" s="92">
        <f>IF(ISBLANK(U24), 'Enter Head to Work Out AE'!$D22, (U24*V24))</f>
        <v>0</v>
      </c>
      <c r="X24" s="278"/>
      <c r="Y24" s="278"/>
      <c r="Z24" s="237" t="str">
        <f t="shared" si="8"/>
        <v/>
      </c>
      <c r="AA24" s="94" t="str">
        <f t="shared" si="9"/>
        <v/>
      </c>
      <c r="AB24" s="96" t="str">
        <f t="shared" si="10"/>
        <v/>
      </c>
      <c r="AC24" s="538" t="str">
        <f t="shared" si="11"/>
        <v/>
      </c>
      <c r="AD24" s="99" t="str">
        <f t="shared" si="12"/>
        <v/>
      </c>
      <c r="AE24" s="97" t="str">
        <f t="shared" si="13"/>
        <v/>
      </c>
      <c r="AF24" s="97" t="str">
        <f t="shared" si="14"/>
        <v/>
      </c>
      <c r="AG24" s="394" t="str">
        <f t="shared" si="15"/>
        <v/>
      </c>
      <c r="AH24" s="400" t="str">
        <f t="shared" si="16"/>
        <v/>
      </c>
      <c r="AI24" s="271"/>
      <c r="AJ24" s="272"/>
      <c r="AK24" s="92">
        <f>IF(ISBLANK(AI24), 'Enter Head to Work Out AE'!$D22, (AI24*AJ24))</f>
        <v>0</v>
      </c>
      <c r="AL24" s="278"/>
      <c r="AM24" s="278"/>
      <c r="AN24" s="237" t="str">
        <f t="shared" si="17"/>
        <v/>
      </c>
      <c r="AO24" s="94" t="str">
        <f t="shared" si="18"/>
        <v/>
      </c>
      <c r="AP24" s="96" t="str">
        <f t="shared" si="19"/>
        <v/>
      </c>
      <c r="AQ24" s="538" t="str">
        <f t="shared" si="20"/>
        <v/>
      </c>
      <c r="AR24" s="99" t="str">
        <f t="shared" si="21"/>
        <v/>
      </c>
      <c r="AS24" s="97" t="str">
        <f t="shared" si="22"/>
        <v/>
      </c>
      <c r="AT24" s="97" t="str">
        <f t="shared" si="23"/>
        <v/>
      </c>
      <c r="AU24" s="394" t="str">
        <f t="shared" si="24"/>
        <v/>
      </c>
      <c r="AV24" s="405" t="str">
        <f t="shared" si="25"/>
        <v/>
      </c>
      <c r="AW24" s="414"/>
      <c r="AX24" s="289"/>
      <c r="AY24" s="289"/>
      <c r="AZ24" s="296"/>
    </row>
    <row r="25" spans="1:52" ht="22.5" customHeight="1">
      <c r="A25" s="120"/>
      <c r="B25" s="259" t="str">
        <f>IF(ISBLANK('Baseline Paddock Data'!B25),"",'Baseline Paddock Data'!B25)</f>
        <v/>
      </c>
      <c r="C25" s="83" t="str">
        <f>IF(ISBLANK('Baseline Paddock Data'!C25),"",'Baseline Paddock Data'!C25)</f>
        <v/>
      </c>
      <c r="D25" s="326">
        <f>IF(ISBLANK(C25),"",(IF(ISBLANK('Baseline Paddock Data'!D25),'Baseline Paddock Data'!F25,'Baseline Paddock Data'!D25/2.471)))</f>
        <v>0</v>
      </c>
      <c r="E25" s="326">
        <f>IF(ISBLANK(C25),"",(IF(ISBLANK('Baseline Paddock Data'!E25),'Baseline Paddock Data'!G25,'Baseline Paddock Data'!E25/2.471)))</f>
        <v>0</v>
      </c>
      <c r="F25" s="230" t="str">
        <f>IF(ISBLANK('Baseline Paddock Data'!H25),"",'Baseline Paddock Data'!H25)</f>
        <v/>
      </c>
      <c r="G25" s="271"/>
      <c r="H25" s="272"/>
      <c r="I25" s="92">
        <f>IF(ISBLANK(G25), 'Enter Head to Work Out AE'!D23, (G25*H25))</f>
        <v>0</v>
      </c>
      <c r="J25" s="278"/>
      <c r="K25" s="278"/>
      <c r="L25" s="237" t="str">
        <f t="shared" si="0"/>
        <v/>
      </c>
      <c r="M25" s="94" t="str">
        <f t="shared" si="1"/>
        <v/>
      </c>
      <c r="N25" s="96" t="str">
        <f t="shared" si="2"/>
        <v/>
      </c>
      <c r="O25" s="281"/>
      <c r="P25" s="99" t="str">
        <f t="shared" si="3"/>
        <v/>
      </c>
      <c r="Q25" s="97" t="str">
        <f t="shared" si="4"/>
        <v/>
      </c>
      <c r="R25" s="97" t="str">
        <f t="shared" si="5"/>
        <v/>
      </c>
      <c r="S25" s="394" t="str">
        <f t="shared" si="6"/>
        <v/>
      </c>
      <c r="T25" s="400" t="str">
        <f t="shared" si="7"/>
        <v/>
      </c>
      <c r="U25" s="271"/>
      <c r="V25" s="272"/>
      <c r="W25" s="92">
        <f>IF(ISBLANK(U25), 'Enter Head to Work Out AE'!$D23, (U25*V25))</f>
        <v>0</v>
      </c>
      <c r="X25" s="278"/>
      <c r="Y25" s="278"/>
      <c r="Z25" s="237" t="str">
        <f t="shared" si="8"/>
        <v/>
      </c>
      <c r="AA25" s="94" t="str">
        <f t="shared" si="9"/>
        <v/>
      </c>
      <c r="AB25" s="96" t="str">
        <f t="shared" si="10"/>
        <v/>
      </c>
      <c r="AC25" s="538" t="str">
        <f t="shared" si="11"/>
        <v/>
      </c>
      <c r="AD25" s="99" t="str">
        <f t="shared" si="12"/>
        <v/>
      </c>
      <c r="AE25" s="97" t="str">
        <f t="shared" si="13"/>
        <v/>
      </c>
      <c r="AF25" s="97" t="str">
        <f t="shared" si="14"/>
        <v/>
      </c>
      <c r="AG25" s="394" t="str">
        <f t="shared" si="15"/>
        <v/>
      </c>
      <c r="AH25" s="400" t="str">
        <f t="shared" si="16"/>
        <v/>
      </c>
      <c r="AI25" s="271"/>
      <c r="AJ25" s="272"/>
      <c r="AK25" s="92">
        <f>IF(ISBLANK(AI25), 'Enter Head to Work Out AE'!$D23, (AI25*AJ25))</f>
        <v>0</v>
      </c>
      <c r="AL25" s="278"/>
      <c r="AM25" s="278"/>
      <c r="AN25" s="237" t="str">
        <f t="shared" si="17"/>
        <v/>
      </c>
      <c r="AO25" s="94" t="str">
        <f t="shared" si="18"/>
        <v/>
      </c>
      <c r="AP25" s="96" t="str">
        <f t="shared" si="19"/>
        <v/>
      </c>
      <c r="AQ25" s="538" t="str">
        <f t="shared" si="20"/>
        <v/>
      </c>
      <c r="AR25" s="99" t="str">
        <f t="shared" si="21"/>
        <v/>
      </c>
      <c r="AS25" s="97" t="str">
        <f t="shared" si="22"/>
        <v/>
      </c>
      <c r="AT25" s="97" t="str">
        <f t="shared" si="23"/>
        <v/>
      </c>
      <c r="AU25" s="394" t="str">
        <f t="shared" si="24"/>
        <v/>
      </c>
      <c r="AV25" s="405" t="str">
        <f t="shared" si="25"/>
        <v/>
      </c>
      <c r="AW25" s="414"/>
      <c r="AX25" s="289"/>
      <c r="AY25" s="289"/>
      <c r="AZ25" s="296"/>
    </row>
    <row r="26" spans="1:52" ht="22.5" customHeight="1">
      <c r="A26" s="120"/>
      <c r="B26" s="259" t="str">
        <f>IF(ISBLANK('Baseline Paddock Data'!B26),"",'Baseline Paddock Data'!B26)</f>
        <v/>
      </c>
      <c r="C26" s="83" t="str">
        <f>IF(ISBLANK('Baseline Paddock Data'!C26),"",'Baseline Paddock Data'!C26)</f>
        <v/>
      </c>
      <c r="D26" s="326">
        <f>IF(ISBLANK(C26),"",(IF(ISBLANK('Baseline Paddock Data'!D26),'Baseline Paddock Data'!F26,'Baseline Paddock Data'!D26/2.471)))</f>
        <v>0</v>
      </c>
      <c r="E26" s="326">
        <f>IF(ISBLANK(C26),"",(IF(ISBLANK('Baseline Paddock Data'!E26),'Baseline Paddock Data'!G26,'Baseline Paddock Data'!E26/2.471)))</f>
        <v>0</v>
      </c>
      <c r="F26" s="230" t="str">
        <f>IF(ISBLANK('Baseline Paddock Data'!H26),"",'Baseline Paddock Data'!H26)</f>
        <v/>
      </c>
      <c r="G26" s="271"/>
      <c r="H26" s="272"/>
      <c r="I26" s="92">
        <f>IF(ISBLANK(G26), 'Enter Head to Work Out AE'!D24, (G26*H26))</f>
        <v>0</v>
      </c>
      <c r="J26" s="278"/>
      <c r="K26" s="278"/>
      <c r="L26" s="237" t="str">
        <f t="shared" si="0"/>
        <v/>
      </c>
      <c r="M26" s="94" t="str">
        <f t="shared" si="1"/>
        <v/>
      </c>
      <c r="N26" s="96" t="str">
        <f t="shared" si="2"/>
        <v/>
      </c>
      <c r="O26" s="281"/>
      <c r="P26" s="99" t="str">
        <f t="shared" si="3"/>
        <v/>
      </c>
      <c r="Q26" s="97" t="str">
        <f t="shared" si="4"/>
        <v/>
      </c>
      <c r="R26" s="97" t="str">
        <f t="shared" si="5"/>
        <v/>
      </c>
      <c r="S26" s="394" t="str">
        <f t="shared" si="6"/>
        <v/>
      </c>
      <c r="T26" s="400" t="str">
        <f t="shared" si="7"/>
        <v/>
      </c>
      <c r="U26" s="271"/>
      <c r="V26" s="272"/>
      <c r="W26" s="92">
        <f>IF(ISBLANK(U26), 'Enter Head to Work Out AE'!$D24, (U26*V26))</f>
        <v>0</v>
      </c>
      <c r="X26" s="278"/>
      <c r="Y26" s="278"/>
      <c r="Z26" s="237" t="str">
        <f t="shared" si="8"/>
        <v/>
      </c>
      <c r="AA26" s="94" t="str">
        <f t="shared" si="9"/>
        <v/>
      </c>
      <c r="AB26" s="96" t="str">
        <f t="shared" si="10"/>
        <v/>
      </c>
      <c r="AC26" s="538" t="str">
        <f t="shared" si="11"/>
        <v/>
      </c>
      <c r="AD26" s="99" t="str">
        <f t="shared" si="12"/>
        <v/>
      </c>
      <c r="AE26" s="97" t="str">
        <f t="shared" si="13"/>
        <v/>
      </c>
      <c r="AF26" s="97" t="str">
        <f t="shared" si="14"/>
        <v/>
      </c>
      <c r="AG26" s="394" t="str">
        <f t="shared" si="15"/>
        <v/>
      </c>
      <c r="AH26" s="400" t="str">
        <f t="shared" si="16"/>
        <v/>
      </c>
      <c r="AI26" s="271"/>
      <c r="AJ26" s="272"/>
      <c r="AK26" s="92">
        <f>IF(ISBLANK(AI26), 'Enter Head to Work Out AE'!$D24, (AI26*AJ26))</f>
        <v>0</v>
      </c>
      <c r="AL26" s="278"/>
      <c r="AM26" s="278"/>
      <c r="AN26" s="237" t="str">
        <f t="shared" si="17"/>
        <v/>
      </c>
      <c r="AO26" s="94" t="str">
        <f t="shared" si="18"/>
        <v/>
      </c>
      <c r="AP26" s="96" t="str">
        <f t="shared" si="19"/>
        <v/>
      </c>
      <c r="AQ26" s="538" t="str">
        <f t="shared" si="20"/>
        <v/>
      </c>
      <c r="AR26" s="99" t="str">
        <f t="shared" si="21"/>
        <v/>
      </c>
      <c r="AS26" s="97" t="str">
        <f t="shared" si="22"/>
        <v/>
      </c>
      <c r="AT26" s="97" t="str">
        <f t="shared" si="23"/>
        <v/>
      </c>
      <c r="AU26" s="394" t="str">
        <f t="shared" si="24"/>
        <v/>
      </c>
      <c r="AV26" s="405" t="str">
        <f t="shared" si="25"/>
        <v/>
      </c>
      <c r="AW26" s="414"/>
      <c r="AX26" s="289"/>
      <c r="AY26" s="289"/>
      <c r="AZ26" s="296"/>
    </row>
    <row r="27" spans="1:52" ht="22.5" customHeight="1">
      <c r="A27" s="120"/>
      <c r="B27" s="259" t="str">
        <f>IF(ISBLANK('Baseline Paddock Data'!B27),"",'Baseline Paddock Data'!B27)</f>
        <v/>
      </c>
      <c r="C27" s="83" t="str">
        <f>IF(ISBLANK('Baseline Paddock Data'!C27),"",'Baseline Paddock Data'!C27)</f>
        <v/>
      </c>
      <c r="D27" s="326">
        <f>IF(ISBLANK(C27),"",(IF(ISBLANK('Baseline Paddock Data'!D27),'Baseline Paddock Data'!F27,'Baseline Paddock Data'!D27/2.471)))</f>
        <v>0</v>
      </c>
      <c r="E27" s="326">
        <f>IF(ISBLANK(C27),"",(IF(ISBLANK('Baseline Paddock Data'!E27),'Baseline Paddock Data'!G27,'Baseline Paddock Data'!E27/2.471)))</f>
        <v>0</v>
      </c>
      <c r="F27" s="230" t="str">
        <f>IF(ISBLANK('Baseline Paddock Data'!H27),"",'Baseline Paddock Data'!H27)</f>
        <v/>
      </c>
      <c r="G27" s="271"/>
      <c r="H27" s="272"/>
      <c r="I27" s="92">
        <f>IF(ISBLANK(G27), 'Enter Head to Work Out AE'!D25, (G27*H27))</f>
        <v>0</v>
      </c>
      <c r="J27" s="278"/>
      <c r="K27" s="278"/>
      <c r="L27" s="237" t="str">
        <f t="shared" si="0"/>
        <v/>
      </c>
      <c r="M27" s="94" t="str">
        <f t="shared" si="1"/>
        <v/>
      </c>
      <c r="N27" s="96" t="str">
        <f t="shared" si="2"/>
        <v/>
      </c>
      <c r="O27" s="281"/>
      <c r="P27" s="99" t="str">
        <f t="shared" si="3"/>
        <v/>
      </c>
      <c r="Q27" s="97" t="str">
        <f t="shared" si="4"/>
        <v/>
      </c>
      <c r="R27" s="97" t="str">
        <f t="shared" si="5"/>
        <v/>
      </c>
      <c r="S27" s="394" t="str">
        <f t="shared" si="6"/>
        <v/>
      </c>
      <c r="T27" s="400" t="str">
        <f t="shared" si="7"/>
        <v/>
      </c>
      <c r="U27" s="271"/>
      <c r="V27" s="272"/>
      <c r="W27" s="92">
        <f>IF(ISBLANK(U27), 'Enter Head to Work Out AE'!$D25, (U27*V27))</f>
        <v>0</v>
      </c>
      <c r="X27" s="278"/>
      <c r="Y27" s="278"/>
      <c r="Z27" s="237" t="str">
        <f t="shared" si="8"/>
        <v/>
      </c>
      <c r="AA27" s="94" t="str">
        <f t="shared" si="9"/>
        <v/>
      </c>
      <c r="AB27" s="96" t="str">
        <f t="shared" si="10"/>
        <v/>
      </c>
      <c r="AC27" s="538" t="str">
        <f t="shared" si="11"/>
        <v/>
      </c>
      <c r="AD27" s="99" t="str">
        <f t="shared" si="12"/>
        <v/>
      </c>
      <c r="AE27" s="97" t="str">
        <f t="shared" si="13"/>
        <v/>
      </c>
      <c r="AF27" s="97" t="str">
        <f t="shared" si="14"/>
        <v/>
      </c>
      <c r="AG27" s="394" t="str">
        <f t="shared" si="15"/>
        <v/>
      </c>
      <c r="AH27" s="400" t="str">
        <f t="shared" si="16"/>
        <v/>
      </c>
      <c r="AI27" s="271"/>
      <c r="AJ27" s="272"/>
      <c r="AK27" s="92">
        <f>IF(ISBLANK(AI27), 'Enter Head to Work Out AE'!$D25, (AI27*AJ27))</f>
        <v>0</v>
      </c>
      <c r="AL27" s="278"/>
      <c r="AM27" s="278"/>
      <c r="AN27" s="237" t="str">
        <f t="shared" si="17"/>
        <v/>
      </c>
      <c r="AO27" s="94" t="str">
        <f t="shared" si="18"/>
        <v/>
      </c>
      <c r="AP27" s="96" t="str">
        <f t="shared" si="19"/>
        <v/>
      </c>
      <c r="AQ27" s="538" t="str">
        <f t="shared" si="20"/>
        <v/>
      </c>
      <c r="AR27" s="99" t="str">
        <f t="shared" si="21"/>
        <v/>
      </c>
      <c r="AS27" s="97" t="str">
        <f t="shared" si="22"/>
        <v/>
      </c>
      <c r="AT27" s="97" t="str">
        <f t="shared" si="23"/>
        <v/>
      </c>
      <c r="AU27" s="394" t="str">
        <f t="shared" si="24"/>
        <v/>
      </c>
      <c r="AV27" s="405" t="str">
        <f t="shared" si="25"/>
        <v/>
      </c>
      <c r="AW27" s="414"/>
      <c r="AX27" s="289"/>
      <c r="AY27" s="289"/>
      <c r="AZ27" s="296"/>
    </row>
    <row r="28" spans="1:52" ht="22.5" customHeight="1">
      <c r="A28" s="120"/>
      <c r="B28" s="259" t="str">
        <f>IF(ISBLANK('Baseline Paddock Data'!B28),"",'Baseline Paddock Data'!B28)</f>
        <v/>
      </c>
      <c r="C28" s="83" t="str">
        <f>IF(ISBLANK('Baseline Paddock Data'!C28),"",'Baseline Paddock Data'!C28)</f>
        <v/>
      </c>
      <c r="D28" s="326">
        <f>IF(ISBLANK(C28),"",(IF(ISBLANK('Baseline Paddock Data'!D28),'Baseline Paddock Data'!F28,'Baseline Paddock Data'!D28/2.471)))</f>
        <v>0</v>
      </c>
      <c r="E28" s="326">
        <f>IF(ISBLANK(C28),"",(IF(ISBLANK('Baseline Paddock Data'!E28),'Baseline Paddock Data'!G28,'Baseline Paddock Data'!E28/2.471)))</f>
        <v>0</v>
      </c>
      <c r="F28" s="230" t="str">
        <f>IF(ISBLANK('Baseline Paddock Data'!H28),"",'Baseline Paddock Data'!H28)</f>
        <v/>
      </c>
      <c r="G28" s="271"/>
      <c r="H28" s="272"/>
      <c r="I28" s="92">
        <f>IF(ISBLANK(G28), 'Enter Head to Work Out AE'!D26, (G28*H28))</f>
        <v>0</v>
      </c>
      <c r="J28" s="278"/>
      <c r="K28" s="278"/>
      <c r="L28" s="237" t="str">
        <f t="shared" si="0"/>
        <v/>
      </c>
      <c r="M28" s="94" t="str">
        <f t="shared" si="1"/>
        <v/>
      </c>
      <c r="N28" s="96" t="str">
        <f t="shared" si="2"/>
        <v/>
      </c>
      <c r="O28" s="281"/>
      <c r="P28" s="99" t="str">
        <f t="shared" si="3"/>
        <v/>
      </c>
      <c r="Q28" s="97" t="str">
        <f t="shared" si="4"/>
        <v/>
      </c>
      <c r="R28" s="97" t="str">
        <f t="shared" si="5"/>
        <v/>
      </c>
      <c r="S28" s="394" t="str">
        <f t="shared" si="6"/>
        <v/>
      </c>
      <c r="T28" s="400" t="str">
        <f t="shared" si="7"/>
        <v/>
      </c>
      <c r="U28" s="271"/>
      <c r="V28" s="272"/>
      <c r="W28" s="92">
        <f>IF(ISBLANK(U28), 'Enter Head to Work Out AE'!$D26, (U28*V28))</f>
        <v>0</v>
      </c>
      <c r="X28" s="278"/>
      <c r="Y28" s="278"/>
      <c r="Z28" s="237" t="str">
        <f t="shared" si="8"/>
        <v/>
      </c>
      <c r="AA28" s="94" t="str">
        <f t="shared" si="9"/>
        <v/>
      </c>
      <c r="AB28" s="96" t="str">
        <f t="shared" si="10"/>
        <v/>
      </c>
      <c r="AC28" s="538" t="str">
        <f t="shared" si="11"/>
        <v/>
      </c>
      <c r="AD28" s="99" t="str">
        <f t="shared" si="12"/>
        <v/>
      </c>
      <c r="AE28" s="97" t="str">
        <f t="shared" si="13"/>
        <v/>
      </c>
      <c r="AF28" s="97" t="str">
        <f t="shared" si="14"/>
        <v/>
      </c>
      <c r="AG28" s="394" t="str">
        <f t="shared" si="15"/>
        <v/>
      </c>
      <c r="AH28" s="400" t="str">
        <f t="shared" si="16"/>
        <v/>
      </c>
      <c r="AI28" s="271"/>
      <c r="AJ28" s="272"/>
      <c r="AK28" s="92">
        <f>IF(ISBLANK(AI28), 'Enter Head to Work Out AE'!$D26, (AI28*AJ28))</f>
        <v>0</v>
      </c>
      <c r="AL28" s="278"/>
      <c r="AM28" s="278"/>
      <c r="AN28" s="237" t="str">
        <f t="shared" si="17"/>
        <v/>
      </c>
      <c r="AO28" s="94" t="str">
        <f t="shared" si="18"/>
        <v/>
      </c>
      <c r="AP28" s="96" t="str">
        <f t="shared" si="19"/>
        <v/>
      </c>
      <c r="AQ28" s="538" t="str">
        <f t="shared" si="20"/>
        <v/>
      </c>
      <c r="AR28" s="99" t="str">
        <f t="shared" si="21"/>
        <v/>
      </c>
      <c r="AS28" s="97" t="str">
        <f t="shared" si="22"/>
        <v/>
      </c>
      <c r="AT28" s="97" t="str">
        <f t="shared" si="23"/>
        <v/>
      </c>
      <c r="AU28" s="394" t="str">
        <f t="shared" si="24"/>
        <v/>
      </c>
      <c r="AV28" s="405" t="str">
        <f t="shared" si="25"/>
        <v/>
      </c>
      <c r="AW28" s="414"/>
      <c r="AX28" s="289"/>
      <c r="AY28" s="289"/>
      <c r="AZ28" s="296"/>
    </row>
    <row r="29" spans="1:52" ht="22.5" customHeight="1">
      <c r="A29" s="120"/>
      <c r="B29" s="259" t="str">
        <f>IF(ISBLANK('Baseline Paddock Data'!B29),"",'Baseline Paddock Data'!B29)</f>
        <v/>
      </c>
      <c r="C29" s="83" t="str">
        <f>IF(ISBLANK('Baseline Paddock Data'!C29),"",'Baseline Paddock Data'!C29)</f>
        <v/>
      </c>
      <c r="D29" s="326">
        <f>IF(ISBLANK(C29),"",(IF(ISBLANK('Baseline Paddock Data'!D29),'Baseline Paddock Data'!F29,'Baseline Paddock Data'!D29/2.471)))</f>
        <v>0</v>
      </c>
      <c r="E29" s="326">
        <f>IF(ISBLANK(C29),"",(IF(ISBLANK('Baseline Paddock Data'!E29),'Baseline Paddock Data'!G29,'Baseline Paddock Data'!E29/2.471)))</f>
        <v>0</v>
      </c>
      <c r="F29" s="230" t="str">
        <f>IF(ISBLANK('Baseline Paddock Data'!H29),"",'Baseline Paddock Data'!H29)</f>
        <v/>
      </c>
      <c r="G29" s="271"/>
      <c r="H29" s="272"/>
      <c r="I29" s="92">
        <f>IF(ISBLANK(G29), 'Enter Head to Work Out AE'!D27, (G29*H29))</f>
        <v>0</v>
      </c>
      <c r="J29" s="278"/>
      <c r="K29" s="278"/>
      <c r="L29" s="237" t="str">
        <f t="shared" si="0"/>
        <v/>
      </c>
      <c r="M29" s="94" t="str">
        <f t="shared" si="1"/>
        <v/>
      </c>
      <c r="N29" s="96" t="str">
        <f t="shared" si="2"/>
        <v/>
      </c>
      <c r="O29" s="281"/>
      <c r="P29" s="99" t="str">
        <f t="shared" si="3"/>
        <v/>
      </c>
      <c r="Q29" s="97" t="str">
        <f t="shared" si="4"/>
        <v/>
      </c>
      <c r="R29" s="97" t="str">
        <f t="shared" si="5"/>
        <v/>
      </c>
      <c r="S29" s="394" t="str">
        <f t="shared" si="6"/>
        <v/>
      </c>
      <c r="T29" s="400" t="str">
        <f t="shared" si="7"/>
        <v/>
      </c>
      <c r="U29" s="271"/>
      <c r="V29" s="272"/>
      <c r="W29" s="92">
        <f>IF(ISBLANK(U29), 'Enter Head to Work Out AE'!$D27, (U29*V29))</f>
        <v>0</v>
      </c>
      <c r="X29" s="278"/>
      <c r="Y29" s="278"/>
      <c r="Z29" s="237" t="str">
        <f t="shared" si="8"/>
        <v/>
      </c>
      <c r="AA29" s="94" t="str">
        <f t="shared" si="9"/>
        <v/>
      </c>
      <c r="AB29" s="96" t="str">
        <f t="shared" si="10"/>
        <v/>
      </c>
      <c r="AC29" s="538" t="str">
        <f t="shared" si="11"/>
        <v/>
      </c>
      <c r="AD29" s="99" t="str">
        <f t="shared" si="12"/>
        <v/>
      </c>
      <c r="AE29" s="97" t="str">
        <f t="shared" si="13"/>
        <v/>
      </c>
      <c r="AF29" s="97" t="str">
        <f t="shared" si="14"/>
        <v/>
      </c>
      <c r="AG29" s="394" t="str">
        <f t="shared" si="15"/>
        <v/>
      </c>
      <c r="AH29" s="400" t="str">
        <f t="shared" si="16"/>
        <v/>
      </c>
      <c r="AI29" s="271"/>
      <c r="AJ29" s="272"/>
      <c r="AK29" s="92">
        <f>IF(ISBLANK(AI29), 'Enter Head to Work Out AE'!$D27, (AI29*AJ29))</f>
        <v>0</v>
      </c>
      <c r="AL29" s="278"/>
      <c r="AM29" s="278"/>
      <c r="AN29" s="237" t="str">
        <f t="shared" si="17"/>
        <v/>
      </c>
      <c r="AO29" s="94" t="str">
        <f t="shared" si="18"/>
        <v/>
      </c>
      <c r="AP29" s="96" t="str">
        <f t="shared" si="19"/>
        <v/>
      </c>
      <c r="AQ29" s="538" t="str">
        <f t="shared" si="20"/>
        <v/>
      </c>
      <c r="AR29" s="99" t="str">
        <f t="shared" si="21"/>
        <v/>
      </c>
      <c r="AS29" s="97" t="str">
        <f t="shared" si="22"/>
        <v/>
      </c>
      <c r="AT29" s="97" t="str">
        <f t="shared" si="23"/>
        <v/>
      </c>
      <c r="AU29" s="394" t="str">
        <f t="shared" si="24"/>
        <v/>
      </c>
      <c r="AV29" s="405" t="str">
        <f t="shared" si="25"/>
        <v/>
      </c>
      <c r="AW29" s="414"/>
      <c r="AX29" s="289"/>
      <c r="AY29" s="289"/>
      <c r="AZ29" s="296"/>
    </row>
    <row r="30" spans="1:52" ht="22.5" customHeight="1">
      <c r="A30" s="120"/>
      <c r="B30" s="259" t="str">
        <f>IF(ISBLANK('Baseline Paddock Data'!B30),"",'Baseline Paddock Data'!B30)</f>
        <v/>
      </c>
      <c r="C30" s="83" t="str">
        <f>IF(ISBLANK('Baseline Paddock Data'!C30),"",'Baseline Paddock Data'!C30)</f>
        <v/>
      </c>
      <c r="D30" s="326">
        <f>IF(ISBLANK(C30),"",(IF(ISBLANK('Baseline Paddock Data'!D30),'Baseline Paddock Data'!F30,'Baseline Paddock Data'!D30/2.471)))</f>
        <v>0</v>
      </c>
      <c r="E30" s="326">
        <f>IF(ISBLANK(C30),"",(IF(ISBLANK('Baseline Paddock Data'!E30),'Baseline Paddock Data'!G30,'Baseline Paddock Data'!E30/2.471)))</f>
        <v>0</v>
      </c>
      <c r="F30" s="230" t="str">
        <f>IF(ISBLANK('Baseline Paddock Data'!H30),"",'Baseline Paddock Data'!H30)</f>
        <v/>
      </c>
      <c r="G30" s="271"/>
      <c r="H30" s="272"/>
      <c r="I30" s="92">
        <f>IF(ISBLANK(G30), 'Enter Head to Work Out AE'!D28, (G30*H30))</f>
        <v>0</v>
      </c>
      <c r="J30" s="278"/>
      <c r="K30" s="278"/>
      <c r="L30" s="237" t="str">
        <f t="shared" si="0"/>
        <v/>
      </c>
      <c r="M30" s="94" t="str">
        <f t="shared" si="1"/>
        <v/>
      </c>
      <c r="N30" s="96" t="str">
        <f t="shared" si="2"/>
        <v/>
      </c>
      <c r="O30" s="281"/>
      <c r="P30" s="99" t="str">
        <f t="shared" si="3"/>
        <v/>
      </c>
      <c r="Q30" s="97" t="str">
        <f t="shared" si="4"/>
        <v/>
      </c>
      <c r="R30" s="97" t="str">
        <f t="shared" si="5"/>
        <v/>
      </c>
      <c r="S30" s="394" t="str">
        <f t="shared" si="6"/>
        <v/>
      </c>
      <c r="T30" s="400" t="str">
        <f t="shared" si="7"/>
        <v/>
      </c>
      <c r="U30" s="271"/>
      <c r="V30" s="272"/>
      <c r="W30" s="92">
        <f>IF(ISBLANK(U30), 'Enter Head to Work Out AE'!$D28, (U30*V30))</f>
        <v>0</v>
      </c>
      <c r="X30" s="278"/>
      <c r="Y30" s="278"/>
      <c r="Z30" s="237" t="str">
        <f t="shared" si="8"/>
        <v/>
      </c>
      <c r="AA30" s="94" t="str">
        <f t="shared" si="9"/>
        <v/>
      </c>
      <c r="AB30" s="96" t="str">
        <f t="shared" si="10"/>
        <v/>
      </c>
      <c r="AC30" s="538" t="str">
        <f t="shared" si="11"/>
        <v/>
      </c>
      <c r="AD30" s="99" t="str">
        <f t="shared" si="12"/>
        <v/>
      </c>
      <c r="AE30" s="97" t="str">
        <f t="shared" si="13"/>
        <v/>
      </c>
      <c r="AF30" s="97" t="str">
        <f t="shared" si="14"/>
        <v/>
      </c>
      <c r="AG30" s="394" t="str">
        <f t="shared" si="15"/>
        <v/>
      </c>
      <c r="AH30" s="400" t="str">
        <f t="shared" si="16"/>
        <v/>
      </c>
      <c r="AI30" s="271"/>
      <c r="AJ30" s="272"/>
      <c r="AK30" s="92">
        <f>IF(ISBLANK(AI30), 'Enter Head to Work Out AE'!$D28, (AI30*AJ30))</f>
        <v>0</v>
      </c>
      <c r="AL30" s="278"/>
      <c r="AM30" s="278"/>
      <c r="AN30" s="237" t="str">
        <f t="shared" si="17"/>
        <v/>
      </c>
      <c r="AO30" s="94" t="str">
        <f t="shared" si="18"/>
        <v/>
      </c>
      <c r="AP30" s="96" t="str">
        <f t="shared" si="19"/>
        <v/>
      </c>
      <c r="AQ30" s="538" t="str">
        <f t="shared" si="20"/>
        <v/>
      </c>
      <c r="AR30" s="99" t="str">
        <f t="shared" si="21"/>
        <v/>
      </c>
      <c r="AS30" s="97" t="str">
        <f t="shared" si="22"/>
        <v/>
      </c>
      <c r="AT30" s="97" t="str">
        <f t="shared" si="23"/>
        <v/>
      </c>
      <c r="AU30" s="394" t="str">
        <f t="shared" si="24"/>
        <v/>
      </c>
      <c r="AV30" s="405" t="str">
        <f t="shared" si="25"/>
        <v/>
      </c>
      <c r="AW30" s="414"/>
      <c r="AX30" s="289"/>
      <c r="AY30" s="289"/>
      <c r="AZ30" s="296"/>
    </row>
    <row r="31" spans="1:52" ht="22.5" customHeight="1">
      <c r="A31" s="120"/>
      <c r="B31" s="259" t="str">
        <f>IF(ISBLANK('Baseline Paddock Data'!B31),"",'Baseline Paddock Data'!B31)</f>
        <v/>
      </c>
      <c r="C31" s="83" t="str">
        <f>IF(ISBLANK('Baseline Paddock Data'!C31),"",'Baseline Paddock Data'!C31)</f>
        <v/>
      </c>
      <c r="D31" s="326">
        <f>IF(ISBLANK(C31),"",(IF(ISBLANK('Baseline Paddock Data'!D31),'Baseline Paddock Data'!F31,'Baseline Paddock Data'!D31/2.471)))</f>
        <v>0</v>
      </c>
      <c r="E31" s="326">
        <f>IF(ISBLANK(C31),"",(IF(ISBLANK('Baseline Paddock Data'!E31),'Baseline Paddock Data'!G31,'Baseline Paddock Data'!E31/2.471)))</f>
        <v>0</v>
      </c>
      <c r="F31" s="230" t="str">
        <f>IF(ISBLANK('Baseline Paddock Data'!H31),"",'Baseline Paddock Data'!H31)</f>
        <v/>
      </c>
      <c r="G31" s="271"/>
      <c r="H31" s="272"/>
      <c r="I31" s="92">
        <f>IF(ISBLANK(G31), 'Enter Head to Work Out AE'!D29, (G31*H31))</f>
        <v>0</v>
      </c>
      <c r="J31" s="278"/>
      <c r="K31" s="278"/>
      <c r="L31" s="237" t="str">
        <f t="shared" si="0"/>
        <v/>
      </c>
      <c r="M31" s="94" t="str">
        <f t="shared" si="1"/>
        <v/>
      </c>
      <c r="N31" s="96" t="str">
        <f t="shared" si="2"/>
        <v/>
      </c>
      <c r="O31" s="281"/>
      <c r="P31" s="99" t="str">
        <f t="shared" si="3"/>
        <v/>
      </c>
      <c r="Q31" s="97" t="str">
        <f t="shared" si="4"/>
        <v/>
      </c>
      <c r="R31" s="97" t="str">
        <f t="shared" si="5"/>
        <v/>
      </c>
      <c r="S31" s="394" t="str">
        <f t="shared" si="6"/>
        <v/>
      </c>
      <c r="T31" s="400" t="str">
        <f t="shared" si="7"/>
        <v/>
      </c>
      <c r="U31" s="271"/>
      <c r="V31" s="272"/>
      <c r="W31" s="92">
        <f>IF(ISBLANK(U31), 'Enter Head to Work Out AE'!$D29, (U31*V31))</f>
        <v>0</v>
      </c>
      <c r="X31" s="278"/>
      <c r="Y31" s="278"/>
      <c r="Z31" s="237" t="str">
        <f t="shared" si="8"/>
        <v/>
      </c>
      <c r="AA31" s="94" t="str">
        <f t="shared" si="9"/>
        <v/>
      </c>
      <c r="AB31" s="96" t="str">
        <f t="shared" si="10"/>
        <v/>
      </c>
      <c r="AC31" s="538" t="str">
        <f t="shared" si="11"/>
        <v/>
      </c>
      <c r="AD31" s="99" t="str">
        <f t="shared" si="12"/>
        <v/>
      </c>
      <c r="AE31" s="97" t="str">
        <f t="shared" si="13"/>
        <v/>
      </c>
      <c r="AF31" s="97" t="str">
        <f t="shared" si="14"/>
        <v/>
      </c>
      <c r="AG31" s="394" t="str">
        <f t="shared" si="15"/>
        <v/>
      </c>
      <c r="AH31" s="400" t="str">
        <f t="shared" si="16"/>
        <v/>
      </c>
      <c r="AI31" s="271"/>
      <c r="AJ31" s="272"/>
      <c r="AK31" s="92">
        <f>IF(ISBLANK(AI31), 'Enter Head to Work Out AE'!$D29, (AI31*AJ31))</f>
        <v>0</v>
      </c>
      <c r="AL31" s="278"/>
      <c r="AM31" s="278"/>
      <c r="AN31" s="237" t="str">
        <f t="shared" si="17"/>
        <v/>
      </c>
      <c r="AO31" s="94" t="str">
        <f t="shared" si="18"/>
        <v/>
      </c>
      <c r="AP31" s="96" t="str">
        <f t="shared" si="19"/>
        <v/>
      </c>
      <c r="AQ31" s="538" t="str">
        <f t="shared" si="20"/>
        <v/>
      </c>
      <c r="AR31" s="99" t="str">
        <f t="shared" si="21"/>
        <v/>
      </c>
      <c r="AS31" s="97" t="str">
        <f t="shared" si="22"/>
        <v/>
      </c>
      <c r="AT31" s="97" t="str">
        <f t="shared" si="23"/>
        <v/>
      </c>
      <c r="AU31" s="394" t="str">
        <f t="shared" si="24"/>
        <v/>
      </c>
      <c r="AV31" s="405" t="str">
        <f t="shared" si="25"/>
        <v/>
      </c>
      <c r="AW31" s="414"/>
      <c r="AX31" s="289"/>
      <c r="AY31" s="289"/>
      <c r="AZ31" s="296"/>
    </row>
    <row r="32" spans="1:52" ht="22.5" customHeight="1">
      <c r="A32" s="120"/>
      <c r="B32" s="259" t="str">
        <f>IF(ISBLANK('Baseline Paddock Data'!B32),"",'Baseline Paddock Data'!B32)</f>
        <v/>
      </c>
      <c r="C32" s="83" t="str">
        <f>IF(ISBLANK('Baseline Paddock Data'!C32),"",'Baseline Paddock Data'!C32)</f>
        <v/>
      </c>
      <c r="D32" s="326">
        <f>IF(ISBLANK(C32),"",(IF(ISBLANK('Baseline Paddock Data'!D32),'Baseline Paddock Data'!F32,'Baseline Paddock Data'!D32/2.471)))</f>
        <v>0</v>
      </c>
      <c r="E32" s="326">
        <f>IF(ISBLANK(C32),"",(IF(ISBLANK('Baseline Paddock Data'!E32),'Baseline Paddock Data'!G32,'Baseline Paddock Data'!E32/2.471)))</f>
        <v>0</v>
      </c>
      <c r="F32" s="230" t="str">
        <f>IF(ISBLANK('Baseline Paddock Data'!H32),"",'Baseline Paddock Data'!H32)</f>
        <v/>
      </c>
      <c r="G32" s="271"/>
      <c r="H32" s="272"/>
      <c r="I32" s="92">
        <f>IF(ISBLANK(G32), 'Enter Head to Work Out AE'!D30, (G32*H32))</f>
        <v>0</v>
      </c>
      <c r="J32" s="278"/>
      <c r="K32" s="278"/>
      <c r="L32" s="237" t="str">
        <f t="shared" si="0"/>
        <v/>
      </c>
      <c r="M32" s="94" t="str">
        <f t="shared" si="1"/>
        <v/>
      </c>
      <c r="N32" s="96" t="str">
        <f t="shared" si="2"/>
        <v/>
      </c>
      <c r="O32" s="281"/>
      <c r="P32" s="99" t="str">
        <f t="shared" si="3"/>
        <v/>
      </c>
      <c r="Q32" s="97" t="str">
        <f t="shared" si="4"/>
        <v/>
      </c>
      <c r="R32" s="97" t="str">
        <f t="shared" si="5"/>
        <v/>
      </c>
      <c r="S32" s="394" t="str">
        <f t="shared" si="6"/>
        <v/>
      </c>
      <c r="T32" s="400" t="str">
        <f t="shared" si="7"/>
        <v/>
      </c>
      <c r="U32" s="271"/>
      <c r="V32" s="272"/>
      <c r="W32" s="92">
        <f>IF(ISBLANK(U32), 'Enter Head to Work Out AE'!$D30, (U32*V32))</f>
        <v>0</v>
      </c>
      <c r="X32" s="278"/>
      <c r="Y32" s="278"/>
      <c r="Z32" s="237" t="str">
        <f t="shared" si="8"/>
        <v/>
      </c>
      <c r="AA32" s="94" t="str">
        <f t="shared" si="9"/>
        <v/>
      </c>
      <c r="AB32" s="96" t="str">
        <f t="shared" si="10"/>
        <v/>
      </c>
      <c r="AC32" s="538" t="str">
        <f t="shared" si="11"/>
        <v/>
      </c>
      <c r="AD32" s="99" t="str">
        <f t="shared" si="12"/>
        <v/>
      </c>
      <c r="AE32" s="97" t="str">
        <f t="shared" si="13"/>
        <v/>
      </c>
      <c r="AF32" s="97" t="str">
        <f t="shared" si="14"/>
        <v/>
      </c>
      <c r="AG32" s="394" t="str">
        <f t="shared" si="15"/>
        <v/>
      </c>
      <c r="AH32" s="400" t="str">
        <f t="shared" si="16"/>
        <v/>
      </c>
      <c r="AI32" s="271"/>
      <c r="AJ32" s="272"/>
      <c r="AK32" s="92">
        <f>IF(ISBLANK(AI32), 'Enter Head to Work Out AE'!$D30, (AI32*AJ32))</f>
        <v>0</v>
      </c>
      <c r="AL32" s="278"/>
      <c r="AM32" s="278"/>
      <c r="AN32" s="237" t="str">
        <f t="shared" si="17"/>
        <v/>
      </c>
      <c r="AO32" s="94" t="str">
        <f t="shared" si="18"/>
        <v/>
      </c>
      <c r="AP32" s="96" t="str">
        <f t="shared" si="19"/>
        <v/>
      </c>
      <c r="AQ32" s="538" t="str">
        <f t="shared" si="20"/>
        <v/>
      </c>
      <c r="AR32" s="99" t="str">
        <f t="shared" si="21"/>
        <v/>
      </c>
      <c r="AS32" s="97" t="str">
        <f t="shared" si="22"/>
        <v/>
      </c>
      <c r="AT32" s="97" t="str">
        <f t="shared" si="23"/>
        <v/>
      </c>
      <c r="AU32" s="394" t="str">
        <f t="shared" si="24"/>
        <v/>
      </c>
      <c r="AV32" s="405" t="str">
        <f t="shared" si="25"/>
        <v/>
      </c>
      <c r="AW32" s="414"/>
      <c r="AX32" s="289"/>
      <c r="AY32" s="289"/>
      <c r="AZ32" s="296"/>
    </row>
    <row r="33" spans="1:52" ht="22.5" customHeight="1">
      <c r="A33" s="120"/>
      <c r="B33" s="259" t="str">
        <f>IF(ISBLANK('Baseline Paddock Data'!B33),"",'Baseline Paddock Data'!B33)</f>
        <v/>
      </c>
      <c r="C33" s="83" t="str">
        <f>IF(ISBLANK('Baseline Paddock Data'!C33),"",'Baseline Paddock Data'!C33)</f>
        <v/>
      </c>
      <c r="D33" s="326">
        <f>IF(ISBLANK(C33),"",(IF(ISBLANK('Baseline Paddock Data'!D33),'Baseline Paddock Data'!F33,'Baseline Paddock Data'!D33/2.471)))</f>
        <v>0</v>
      </c>
      <c r="E33" s="326">
        <f>IF(ISBLANK(C33),"",(IF(ISBLANK('Baseline Paddock Data'!E33),'Baseline Paddock Data'!G33,'Baseline Paddock Data'!E33/2.471)))</f>
        <v>0</v>
      </c>
      <c r="F33" s="230" t="str">
        <f>IF(ISBLANK('Baseline Paddock Data'!H33),"",'Baseline Paddock Data'!H33)</f>
        <v/>
      </c>
      <c r="G33" s="271"/>
      <c r="H33" s="272"/>
      <c r="I33" s="92">
        <f>IF(ISBLANK(G33), 'Enter Head to Work Out AE'!D31, (G33*H33))</f>
        <v>0</v>
      </c>
      <c r="J33" s="278"/>
      <c r="K33" s="278"/>
      <c r="L33" s="237" t="str">
        <f t="shared" si="0"/>
        <v/>
      </c>
      <c r="M33" s="94" t="str">
        <f t="shared" si="1"/>
        <v/>
      </c>
      <c r="N33" s="96" t="str">
        <f t="shared" si="2"/>
        <v/>
      </c>
      <c r="O33" s="281"/>
      <c r="P33" s="99" t="str">
        <f t="shared" si="3"/>
        <v/>
      </c>
      <c r="Q33" s="97" t="str">
        <f t="shared" si="4"/>
        <v/>
      </c>
      <c r="R33" s="97" t="str">
        <f t="shared" si="5"/>
        <v/>
      </c>
      <c r="S33" s="394" t="str">
        <f t="shared" si="6"/>
        <v/>
      </c>
      <c r="T33" s="400" t="str">
        <f t="shared" si="7"/>
        <v/>
      </c>
      <c r="U33" s="271"/>
      <c r="V33" s="272"/>
      <c r="W33" s="92">
        <f>IF(ISBLANK(U33), 'Enter Head to Work Out AE'!$D31, (U33*V33))</f>
        <v>0</v>
      </c>
      <c r="X33" s="278"/>
      <c r="Y33" s="278"/>
      <c r="Z33" s="237" t="str">
        <f t="shared" si="8"/>
        <v/>
      </c>
      <c r="AA33" s="94" t="str">
        <f t="shared" si="9"/>
        <v/>
      </c>
      <c r="AB33" s="96" t="str">
        <f t="shared" si="10"/>
        <v/>
      </c>
      <c r="AC33" s="538" t="str">
        <f t="shared" si="11"/>
        <v/>
      </c>
      <c r="AD33" s="99" t="str">
        <f t="shared" si="12"/>
        <v/>
      </c>
      <c r="AE33" s="97" t="str">
        <f t="shared" si="13"/>
        <v/>
      </c>
      <c r="AF33" s="97" t="str">
        <f t="shared" si="14"/>
        <v/>
      </c>
      <c r="AG33" s="394" t="str">
        <f t="shared" si="15"/>
        <v/>
      </c>
      <c r="AH33" s="400" t="str">
        <f t="shared" si="16"/>
        <v/>
      </c>
      <c r="AI33" s="271"/>
      <c r="AJ33" s="272"/>
      <c r="AK33" s="92">
        <f>IF(ISBLANK(AI33), 'Enter Head to Work Out AE'!$D31, (AI33*AJ33))</f>
        <v>0</v>
      </c>
      <c r="AL33" s="278"/>
      <c r="AM33" s="278"/>
      <c r="AN33" s="237" t="str">
        <f t="shared" si="17"/>
        <v/>
      </c>
      <c r="AO33" s="94" t="str">
        <f t="shared" si="18"/>
        <v/>
      </c>
      <c r="AP33" s="96" t="str">
        <f t="shared" si="19"/>
        <v/>
      </c>
      <c r="AQ33" s="538" t="str">
        <f t="shared" si="20"/>
        <v/>
      </c>
      <c r="AR33" s="99" t="str">
        <f t="shared" si="21"/>
        <v/>
      </c>
      <c r="AS33" s="97" t="str">
        <f t="shared" si="22"/>
        <v/>
      </c>
      <c r="AT33" s="97" t="str">
        <f t="shared" si="23"/>
        <v/>
      </c>
      <c r="AU33" s="394" t="str">
        <f t="shared" si="24"/>
        <v/>
      </c>
      <c r="AV33" s="405" t="str">
        <f t="shared" si="25"/>
        <v/>
      </c>
      <c r="AW33" s="414"/>
      <c r="AX33" s="289"/>
      <c r="AY33" s="289"/>
      <c r="AZ33" s="296"/>
    </row>
    <row r="34" spans="1:52" ht="22.5" customHeight="1">
      <c r="A34" s="120"/>
      <c r="B34" s="259" t="str">
        <f>IF(ISBLANK('Baseline Paddock Data'!B34),"",'Baseline Paddock Data'!B34)</f>
        <v/>
      </c>
      <c r="C34" s="83" t="str">
        <f>IF(ISBLANK('Baseline Paddock Data'!C34),"",'Baseline Paddock Data'!C34)</f>
        <v/>
      </c>
      <c r="D34" s="326">
        <f>IF(ISBLANK(C34),"",(IF(ISBLANK('Baseline Paddock Data'!D34),'Baseline Paddock Data'!F34,'Baseline Paddock Data'!D34/2.471)))</f>
        <v>0</v>
      </c>
      <c r="E34" s="326">
        <f>IF(ISBLANK(C34),"",(IF(ISBLANK('Baseline Paddock Data'!E34),'Baseline Paddock Data'!G34,'Baseline Paddock Data'!E34/2.471)))</f>
        <v>0</v>
      </c>
      <c r="F34" s="230" t="str">
        <f>IF(ISBLANK('Baseline Paddock Data'!H34),"",'Baseline Paddock Data'!H34)</f>
        <v/>
      </c>
      <c r="G34" s="271"/>
      <c r="H34" s="272"/>
      <c r="I34" s="92">
        <f>IF(ISBLANK(G34), 'Enter Head to Work Out AE'!D32, (G34*H34))</f>
        <v>0</v>
      </c>
      <c r="J34" s="278"/>
      <c r="K34" s="278"/>
      <c r="L34" s="237" t="str">
        <f t="shared" si="0"/>
        <v/>
      </c>
      <c r="M34" s="94" t="str">
        <f t="shared" si="1"/>
        <v/>
      </c>
      <c r="N34" s="96" t="str">
        <f t="shared" si="2"/>
        <v/>
      </c>
      <c r="O34" s="281"/>
      <c r="P34" s="99" t="str">
        <f t="shared" si="3"/>
        <v/>
      </c>
      <c r="Q34" s="97" t="str">
        <f t="shared" si="4"/>
        <v/>
      </c>
      <c r="R34" s="97" t="str">
        <f t="shared" si="5"/>
        <v/>
      </c>
      <c r="S34" s="394" t="str">
        <f t="shared" si="6"/>
        <v/>
      </c>
      <c r="T34" s="400" t="str">
        <f t="shared" si="7"/>
        <v/>
      </c>
      <c r="U34" s="271"/>
      <c r="V34" s="272"/>
      <c r="W34" s="92">
        <f>IF(ISBLANK(U34), 'Enter Head to Work Out AE'!$D32, (U34*V34))</f>
        <v>0</v>
      </c>
      <c r="X34" s="278"/>
      <c r="Y34" s="278"/>
      <c r="Z34" s="237" t="str">
        <f t="shared" si="8"/>
        <v/>
      </c>
      <c r="AA34" s="94" t="str">
        <f t="shared" si="9"/>
        <v/>
      </c>
      <c r="AB34" s="96" t="str">
        <f t="shared" si="10"/>
        <v/>
      </c>
      <c r="AC34" s="538" t="str">
        <f t="shared" si="11"/>
        <v/>
      </c>
      <c r="AD34" s="99" t="str">
        <f t="shared" si="12"/>
        <v/>
      </c>
      <c r="AE34" s="97" t="str">
        <f t="shared" si="13"/>
        <v/>
      </c>
      <c r="AF34" s="97" t="str">
        <f t="shared" si="14"/>
        <v/>
      </c>
      <c r="AG34" s="394" t="str">
        <f t="shared" si="15"/>
        <v/>
      </c>
      <c r="AH34" s="400" t="str">
        <f t="shared" si="16"/>
        <v/>
      </c>
      <c r="AI34" s="271"/>
      <c r="AJ34" s="272"/>
      <c r="AK34" s="92">
        <f>IF(ISBLANK(AI34), 'Enter Head to Work Out AE'!$D32, (AI34*AJ34))</f>
        <v>0</v>
      </c>
      <c r="AL34" s="278"/>
      <c r="AM34" s="278"/>
      <c r="AN34" s="237" t="str">
        <f t="shared" si="17"/>
        <v/>
      </c>
      <c r="AO34" s="94" t="str">
        <f t="shared" si="18"/>
        <v/>
      </c>
      <c r="AP34" s="96" t="str">
        <f t="shared" si="19"/>
        <v/>
      </c>
      <c r="AQ34" s="538" t="str">
        <f t="shared" si="20"/>
        <v/>
      </c>
      <c r="AR34" s="99" t="str">
        <f t="shared" si="21"/>
        <v/>
      </c>
      <c r="AS34" s="97" t="str">
        <f t="shared" si="22"/>
        <v/>
      </c>
      <c r="AT34" s="97" t="str">
        <f t="shared" si="23"/>
        <v/>
      </c>
      <c r="AU34" s="394" t="str">
        <f t="shared" si="24"/>
        <v/>
      </c>
      <c r="AV34" s="405" t="str">
        <f t="shared" si="25"/>
        <v/>
      </c>
      <c r="AW34" s="414"/>
      <c r="AX34" s="289"/>
      <c r="AY34" s="289"/>
      <c r="AZ34" s="296"/>
    </row>
    <row r="35" spans="1:52" ht="22.5" customHeight="1">
      <c r="A35" s="120"/>
      <c r="B35" s="259" t="str">
        <f>IF(ISBLANK('Baseline Paddock Data'!B35),"",'Baseline Paddock Data'!B35)</f>
        <v/>
      </c>
      <c r="C35" s="83" t="str">
        <f>IF(ISBLANK('Baseline Paddock Data'!C35),"",'Baseline Paddock Data'!C35)</f>
        <v/>
      </c>
      <c r="D35" s="326">
        <f>IF(ISBLANK(C35),"",(IF(ISBLANK('Baseline Paddock Data'!D35),'Baseline Paddock Data'!F35,'Baseline Paddock Data'!D35/2.471)))</f>
        <v>0</v>
      </c>
      <c r="E35" s="326">
        <f>IF(ISBLANK(C35),"",(IF(ISBLANK('Baseline Paddock Data'!E35),'Baseline Paddock Data'!G35,'Baseline Paddock Data'!E35/2.471)))</f>
        <v>0</v>
      </c>
      <c r="F35" s="230" t="str">
        <f>IF(ISBLANK('Baseline Paddock Data'!H35),"",'Baseline Paddock Data'!H35)</f>
        <v/>
      </c>
      <c r="G35" s="271"/>
      <c r="H35" s="272"/>
      <c r="I35" s="92">
        <f>IF(ISBLANK(G35), 'Enter Head to Work Out AE'!D33, (G35*H35))</f>
        <v>0</v>
      </c>
      <c r="J35" s="278"/>
      <c r="K35" s="278"/>
      <c r="L35" s="237" t="str">
        <f t="shared" si="0"/>
        <v/>
      </c>
      <c r="M35" s="94" t="str">
        <f t="shared" si="1"/>
        <v/>
      </c>
      <c r="N35" s="96" t="str">
        <f t="shared" si="2"/>
        <v/>
      </c>
      <c r="O35" s="281"/>
      <c r="P35" s="99" t="str">
        <f t="shared" si="3"/>
        <v/>
      </c>
      <c r="Q35" s="97" t="str">
        <f t="shared" si="4"/>
        <v/>
      </c>
      <c r="R35" s="97" t="str">
        <f t="shared" si="5"/>
        <v/>
      </c>
      <c r="S35" s="394" t="str">
        <f t="shared" si="6"/>
        <v/>
      </c>
      <c r="T35" s="400" t="str">
        <f t="shared" si="7"/>
        <v/>
      </c>
      <c r="U35" s="271"/>
      <c r="V35" s="272"/>
      <c r="W35" s="92">
        <f>IF(ISBLANK(U35), 'Enter Head to Work Out AE'!$D33, (U35*V35))</f>
        <v>0</v>
      </c>
      <c r="X35" s="278"/>
      <c r="Y35" s="278"/>
      <c r="Z35" s="237" t="str">
        <f t="shared" si="8"/>
        <v/>
      </c>
      <c r="AA35" s="94" t="str">
        <f t="shared" si="9"/>
        <v/>
      </c>
      <c r="AB35" s="96" t="str">
        <f t="shared" si="10"/>
        <v/>
      </c>
      <c r="AC35" s="538" t="str">
        <f t="shared" si="11"/>
        <v/>
      </c>
      <c r="AD35" s="99" t="str">
        <f t="shared" si="12"/>
        <v/>
      </c>
      <c r="AE35" s="97" t="str">
        <f t="shared" si="13"/>
        <v/>
      </c>
      <c r="AF35" s="97" t="str">
        <f t="shared" si="14"/>
        <v/>
      </c>
      <c r="AG35" s="394" t="str">
        <f t="shared" si="15"/>
        <v/>
      </c>
      <c r="AH35" s="400" t="str">
        <f t="shared" si="16"/>
        <v/>
      </c>
      <c r="AI35" s="271"/>
      <c r="AJ35" s="272"/>
      <c r="AK35" s="92">
        <f>IF(ISBLANK(AI35), 'Enter Head to Work Out AE'!$D33, (AI35*AJ35))</f>
        <v>0</v>
      </c>
      <c r="AL35" s="278"/>
      <c r="AM35" s="278"/>
      <c r="AN35" s="237" t="str">
        <f t="shared" si="17"/>
        <v/>
      </c>
      <c r="AO35" s="94" t="str">
        <f t="shared" si="18"/>
        <v/>
      </c>
      <c r="AP35" s="96" t="str">
        <f t="shared" si="19"/>
        <v/>
      </c>
      <c r="AQ35" s="538" t="str">
        <f t="shared" si="20"/>
        <v/>
      </c>
      <c r="AR35" s="99" t="str">
        <f t="shared" si="21"/>
        <v/>
      </c>
      <c r="AS35" s="97" t="str">
        <f t="shared" si="22"/>
        <v/>
      </c>
      <c r="AT35" s="97" t="str">
        <f t="shared" si="23"/>
        <v/>
      </c>
      <c r="AU35" s="394" t="str">
        <f t="shared" si="24"/>
        <v/>
      </c>
      <c r="AV35" s="405" t="str">
        <f t="shared" si="25"/>
        <v/>
      </c>
      <c r="AW35" s="414"/>
      <c r="AX35" s="289"/>
      <c r="AY35" s="289"/>
      <c r="AZ35" s="296"/>
    </row>
    <row r="36" spans="1:52" ht="22.5" customHeight="1">
      <c r="A36" s="120"/>
      <c r="B36" s="259" t="str">
        <f>IF(ISBLANK('Baseline Paddock Data'!B36),"",'Baseline Paddock Data'!B36)</f>
        <v/>
      </c>
      <c r="C36" s="83" t="str">
        <f>IF(ISBLANK('Baseline Paddock Data'!C36),"",'Baseline Paddock Data'!C36)</f>
        <v/>
      </c>
      <c r="D36" s="326">
        <f>IF(ISBLANK(C36),"",(IF(ISBLANK('Baseline Paddock Data'!D36),'Baseline Paddock Data'!F36,'Baseline Paddock Data'!D36/2.471)))</f>
        <v>0</v>
      </c>
      <c r="E36" s="326">
        <f>IF(ISBLANK(C36),"",(IF(ISBLANK('Baseline Paddock Data'!E36),'Baseline Paddock Data'!G36,'Baseline Paddock Data'!E36/2.471)))</f>
        <v>0</v>
      </c>
      <c r="F36" s="230" t="str">
        <f>IF(ISBLANK('Baseline Paddock Data'!H36),"",'Baseline Paddock Data'!H36)</f>
        <v/>
      </c>
      <c r="G36" s="271"/>
      <c r="H36" s="272"/>
      <c r="I36" s="92">
        <f>IF(ISBLANK(G36), 'Enter Head to Work Out AE'!D34, (G36*H36))</f>
        <v>0</v>
      </c>
      <c r="J36" s="278"/>
      <c r="K36" s="278"/>
      <c r="L36" s="237" t="str">
        <f t="shared" si="0"/>
        <v/>
      </c>
      <c r="M36" s="94" t="str">
        <f t="shared" si="1"/>
        <v/>
      </c>
      <c r="N36" s="96" t="str">
        <f t="shared" si="2"/>
        <v/>
      </c>
      <c r="O36" s="281"/>
      <c r="P36" s="99" t="str">
        <f t="shared" si="3"/>
        <v/>
      </c>
      <c r="Q36" s="97" t="str">
        <f t="shared" si="4"/>
        <v/>
      </c>
      <c r="R36" s="97" t="str">
        <f t="shared" si="5"/>
        <v/>
      </c>
      <c r="S36" s="394" t="str">
        <f t="shared" si="6"/>
        <v/>
      </c>
      <c r="T36" s="400" t="str">
        <f t="shared" si="7"/>
        <v/>
      </c>
      <c r="U36" s="271"/>
      <c r="V36" s="272"/>
      <c r="W36" s="92">
        <f>IF(ISBLANK(U36), 'Enter Head to Work Out AE'!$D34, (U36*V36))</f>
        <v>0</v>
      </c>
      <c r="X36" s="278"/>
      <c r="Y36" s="278"/>
      <c r="Z36" s="237" t="str">
        <f t="shared" si="8"/>
        <v/>
      </c>
      <c r="AA36" s="94" t="str">
        <f t="shared" si="9"/>
        <v/>
      </c>
      <c r="AB36" s="96" t="str">
        <f t="shared" si="10"/>
        <v/>
      </c>
      <c r="AC36" s="538" t="str">
        <f t="shared" si="11"/>
        <v/>
      </c>
      <c r="AD36" s="99" t="str">
        <f t="shared" si="12"/>
        <v/>
      </c>
      <c r="AE36" s="97" t="str">
        <f t="shared" si="13"/>
        <v/>
      </c>
      <c r="AF36" s="97" t="str">
        <f t="shared" si="14"/>
        <v/>
      </c>
      <c r="AG36" s="394" t="str">
        <f t="shared" si="15"/>
        <v/>
      </c>
      <c r="AH36" s="400" t="str">
        <f t="shared" si="16"/>
        <v/>
      </c>
      <c r="AI36" s="271"/>
      <c r="AJ36" s="272"/>
      <c r="AK36" s="92">
        <f>IF(ISBLANK(AI36), 'Enter Head to Work Out AE'!$D34, (AI36*AJ36))</f>
        <v>0</v>
      </c>
      <c r="AL36" s="278"/>
      <c r="AM36" s="278"/>
      <c r="AN36" s="237" t="str">
        <f t="shared" si="17"/>
        <v/>
      </c>
      <c r="AO36" s="94" t="str">
        <f t="shared" si="18"/>
        <v/>
      </c>
      <c r="AP36" s="96" t="str">
        <f t="shared" si="19"/>
        <v/>
      </c>
      <c r="AQ36" s="538" t="str">
        <f t="shared" si="20"/>
        <v/>
      </c>
      <c r="AR36" s="99" t="str">
        <f t="shared" si="21"/>
        <v/>
      </c>
      <c r="AS36" s="97" t="str">
        <f t="shared" si="22"/>
        <v/>
      </c>
      <c r="AT36" s="97" t="str">
        <f t="shared" si="23"/>
        <v/>
      </c>
      <c r="AU36" s="394" t="str">
        <f t="shared" si="24"/>
        <v/>
      </c>
      <c r="AV36" s="405" t="str">
        <f t="shared" si="25"/>
        <v/>
      </c>
      <c r="AW36" s="414"/>
      <c r="AX36" s="289"/>
      <c r="AY36" s="289"/>
      <c r="AZ36" s="296"/>
    </row>
    <row r="37" spans="1:52" ht="22.5" customHeight="1">
      <c r="A37" s="120"/>
      <c r="B37" s="259" t="str">
        <f>IF(ISBLANK('Baseline Paddock Data'!B37),"",'Baseline Paddock Data'!B37)</f>
        <v/>
      </c>
      <c r="C37" s="83" t="str">
        <f>IF(ISBLANK('Baseline Paddock Data'!C37),"",'Baseline Paddock Data'!C37)</f>
        <v/>
      </c>
      <c r="D37" s="326">
        <f>IF(ISBLANK(C37),"",(IF(ISBLANK('Baseline Paddock Data'!D37),'Baseline Paddock Data'!F37,'Baseline Paddock Data'!D37/2.471)))</f>
        <v>0</v>
      </c>
      <c r="E37" s="326">
        <f>IF(ISBLANK(C37),"",(IF(ISBLANK('Baseline Paddock Data'!E37),'Baseline Paddock Data'!G37,'Baseline Paddock Data'!E37/2.471)))</f>
        <v>0</v>
      </c>
      <c r="F37" s="230" t="str">
        <f>IF(ISBLANK('Baseline Paddock Data'!H37),"",'Baseline Paddock Data'!H37)</f>
        <v/>
      </c>
      <c r="G37" s="271"/>
      <c r="H37" s="272"/>
      <c r="I37" s="92">
        <f>IF(ISBLANK(G37), 'Enter Head to Work Out AE'!D35, (G37*H37))</f>
        <v>0</v>
      </c>
      <c r="J37" s="278"/>
      <c r="K37" s="278"/>
      <c r="L37" s="237" t="str">
        <f t="shared" si="0"/>
        <v/>
      </c>
      <c r="M37" s="94" t="str">
        <f t="shared" si="1"/>
        <v/>
      </c>
      <c r="N37" s="96" t="str">
        <f t="shared" si="2"/>
        <v/>
      </c>
      <c r="O37" s="281"/>
      <c r="P37" s="99" t="str">
        <f t="shared" si="3"/>
        <v/>
      </c>
      <c r="Q37" s="97" t="str">
        <f t="shared" si="4"/>
        <v/>
      </c>
      <c r="R37" s="97" t="str">
        <f t="shared" si="5"/>
        <v/>
      </c>
      <c r="S37" s="394" t="str">
        <f t="shared" si="6"/>
        <v/>
      </c>
      <c r="T37" s="400" t="str">
        <f t="shared" si="7"/>
        <v/>
      </c>
      <c r="U37" s="271"/>
      <c r="V37" s="272"/>
      <c r="W37" s="92">
        <f>IF(ISBLANK(U37), 'Enter Head to Work Out AE'!$D35, (U37*V37))</f>
        <v>0</v>
      </c>
      <c r="X37" s="278"/>
      <c r="Y37" s="278"/>
      <c r="Z37" s="237" t="str">
        <f t="shared" si="8"/>
        <v/>
      </c>
      <c r="AA37" s="94" t="str">
        <f t="shared" si="9"/>
        <v/>
      </c>
      <c r="AB37" s="96" t="str">
        <f t="shared" si="10"/>
        <v/>
      </c>
      <c r="AC37" s="538" t="str">
        <f t="shared" si="11"/>
        <v/>
      </c>
      <c r="AD37" s="99" t="str">
        <f t="shared" si="12"/>
        <v/>
      </c>
      <c r="AE37" s="97" t="str">
        <f t="shared" si="13"/>
        <v/>
      </c>
      <c r="AF37" s="97" t="str">
        <f t="shared" si="14"/>
        <v/>
      </c>
      <c r="AG37" s="394" t="str">
        <f t="shared" si="15"/>
        <v/>
      </c>
      <c r="AH37" s="400" t="str">
        <f t="shared" si="16"/>
        <v/>
      </c>
      <c r="AI37" s="271"/>
      <c r="AJ37" s="272"/>
      <c r="AK37" s="92">
        <f>IF(ISBLANK(AI37), 'Enter Head to Work Out AE'!$D35, (AI37*AJ37))</f>
        <v>0</v>
      </c>
      <c r="AL37" s="278"/>
      <c r="AM37" s="278"/>
      <c r="AN37" s="237" t="str">
        <f t="shared" si="17"/>
        <v/>
      </c>
      <c r="AO37" s="94" t="str">
        <f t="shared" si="18"/>
        <v/>
      </c>
      <c r="AP37" s="96" t="str">
        <f t="shared" si="19"/>
        <v/>
      </c>
      <c r="AQ37" s="538" t="str">
        <f t="shared" si="20"/>
        <v/>
      </c>
      <c r="AR37" s="99" t="str">
        <f t="shared" si="21"/>
        <v/>
      </c>
      <c r="AS37" s="97" t="str">
        <f t="shared" si="22"/>
        <v/>
      </c>
      <c r="AT37" s="97" t="str">
        <f t="shared" si="23"/>
        <v/>
      </c>
      <c r="AU37" s="394" t="str">
        <f t="shared" si="24"/>
        <v/>
      </c>
      <c r="AV37" s="405" t="str">
        <f t="shared" si="25"/>
        <v/>
      </c>
      <c r="AW37" s="414"/>
      <c r="AX37" s="289"/>
      <c r="AY37" s="289"/>
      <c r="AZ37" s="296"/>
    </row>
    <row r="38" spans="1:52" ht="22.5" customHeight="1">
      <c r="A38" s="120"/>
      <c r="B38" s="259" t="str">
        <f>IF(ISBLANK('Baseline Paddock Data'!B38),"",'Baseline Paddock Data'!B38)</f>
        <v/>
      </c>
      <c r="C38" s="83" t="str">
        <f>IF(ISBLANK('Baseline Paddock Data'!C38),"",'Baseline Paddock Data'!C38)</f>
        <v/>
      </c>
      <c r="D38" s="326">
        <f>IF(ISBLANK(C38),"",(IF(ISBLANK('Baseline Paddock Data'!D38),'Baseline Paddock Data'!F38,'Baseline Paddock Data'!D38/2.471)))</f>
        <v>0</v>
      </c>
      <c r="E38" s="326">
        <f>IF(ISBLANK(C38),"",(IF(ISBLANK('Baseline Paddock Data'!E38),'Baseline Paddock Data'!G38,'Baseline Paddock Data'!E38/2.471)))</f>
        <v>0</v>
      </c>
      <c r="F38" s="230" t="str">
        <f>IF(ISBLANK('Baseline Paddock Data'!H38),"",'Baseline Paddock Data'!H38)</f>
        <v/>
      </c>
      <c r="G38" s="271"/>
      <c r="H38" s="272"/>
      <c r="I38" s="92">
        <f>IF(ISBLANK(G38), 'Enter Head to Work Out AE'!D36, (G38*H38))</f>
        <v>0</v>
      </c>
      <c r="J38" s="278"/>
      <c r="K38" s="278"/>
      <c r="L38" s="237" t="str">
        <f t="shared" si="0"/>
        <v/>
      </c>
      <c r="M38" s="94" t="str">
        <f t="shared" si="1"/>
        <v/>
      </c>
      <c r="N38" s="96" t="str">
        <f t="shared" si="2"/>
        <v/>
      </c>
      <c r="O38" s="281"/>
      <c r="P38" s="99" t="str">
        <f t="shared" si="3"/>
        <v/>
      </c>
      <c r="Q38" s="97" t="str">
        <f t="shared" si="4"/>
        <v/>
      </c>
      <c r="R38" s="97" t="str">
        <f t="shared" si="5"/>
        <v/>
      </c>
      <c r="S38" s="394" t="str">
        <f t="shared" si="6"/>
        <v/>
      </c>
      <c r="T38" s="400" t="str">
        <f t="shared" si="7"/>
        <v/>
      </c>
      <c r="U38" s="271"/>
      <c r="V38" s="272"/>
      <c r="W38" s="92">
        <f>IF(ISBLANK(U38), 'Enter Head to Work Out AE'!$D36, (U38*V38))</f>
        <v>0</v>
      </c>
      <c r="X38" s="278"/>
      <c r="Y38" s="278"/>
      <c r="Z38" s="237" t="str">
        <f t="shared" si="8"/>
        <v/>
      </c>
      <c r="AA38" s="94" t="str">
        <f t="shared" si="9"/>
        <v/>
      </c>
      <c r="AB38" s="96" t="str">
        <f t="shared" si="10"/>
        <v/>
      </c>
      <c r="AC38" s="538" t="str">
        <f t="shared" si="11"/>
        <v/>
      </c>
      <c r="AD38" s="99" t="str">
        <f t="shared" si="12"/>
        <v/>
      </c>
      <c r="AE38" s="97" t="str">
        <f t="shared" si="13"/>
        <v/>
      </c>
      <c r="AF38" s="97" t="str">
        <f t="shared" si="14"/>
        <v/>
      </c>
      <c r="AG38" s="394" t="str">
        <f t="shared" si="15"/>
        <v/>
      </c>
      <c r="AH38" s="400" t="str">
        <f t="shared" si="16"/>
        <v/>
      </c>
      <c r="AI38" s="271"/>
      <c r="AJ38" s="272"/>
      <c r="AK38" s="92">
        <f>IF(ISBLANK(AI38), 'Enter Head to Work Out AE'!$D36, (AI38*AJ38))</f>
        <v>0</v>
      </c>
      <c r="AL38" s="278"/>
      <c r="AM38" s="278"/>
      <c r="AN38" s="237" t="str">
        <f t="shared" si="17"/>
        <v/>
      </c>
      <c r="AO38" s="94" t="str">
        <f t="shared" si="18"/>
        <v/>
      </c>
      <c r="AP38" s="96" t="str">
        <f t="shared" si="19"/>
        <v/>
      </c>
      <c r="AQ38" s="538" t="str">
        <f t="shared" si="20"/>
        <v/>
      </c>
      <c r="AR38" s="99" t="str">
        <f t="shared" si="21"/>
        <v/>
      </c>
      <c r="AS38" s="97" t="str">
        <f t="shared" si="22"/>
        <v/>
      </c>
      <c r="AT38" s="97" t="str">
        <f t="shared" si="23"/>
        <v/>
      </c>
      <c r="AU38" s="394" t="str">
        <f t="shared" si="24"/>
        <v/>
      </c>
      <c r="AV38" s="405" t="str">
        <f t="shared" si="25"/>
        <v/>
      </c>
      <c r="AW38" s="414"/>
      <c r="AX38" s="289"/>
      <c r="AY38" s="289"/>
      <c r="AZ38" s="296"/>
    </row>
    <row r="39" spans="1:52" ht="22.5" customHeight="1">
      <c r="A39" s="120"/>
      <c r="B39" s="259" t="str">
        <f>IF(ISBLANK('Baseline Paddock Data'!B39),"",'Baseline Paddock Data'!B39)</f>
        <v/>
      </c>
      <c r="C39" s="83" t="str">
        <f>IF(ISBLANK('Baseline Paddock Data'!C39),"",'Baseline Paddock Data'!C39)</f>
        <v/>
      </c>
      <c r="D39" s="326">
        <f>IF(ISBLANK(C39),"",(IF(ISBLANK('Baseline Paddock Data'!D39),'Baseline Paddock Data'!F39,'Baseline Paddock Data'!D39/2.471)))</f>
        <v>0</v>
      </c>
      <c r="E39" s="326">
        <f>IF(ISBLANK(C39),"",(IF(ISBLANK('Baseline Paddock Data'!E39),'Baseline Paddock Data'!G39,'Baseline Paddock Data'!E39/2.471)))</f>
        <v>0</v>
      </c>
      <c r="F39" s="230" t="str">
        <f>IF(ISBLANK('Baseline Paddock Data'!H39),"",'Baseline Paddock Data'!H39)</f>
        <v/>
      </c>
      <c r="G39" s="271"/>
      <c r="H39" s="272"/>
      <c r="I39" s="92">
        <f>IF(ISBLANK(G39), 'Enter Head to Work Out AE'!D37, (G39*H39))</f>
        <v>0</v>
      </c>
      <c r="J39" s="278"/>
      <c r="K39" s="278"/>
      <c r="L39" s="237" t="str">
        <f t="shared" si="0"/>
        <v/>
      </c>
      <c r="M39" s="94" t="str">
        <f t="shared" si="1"/>
        <v/>
      </c>
      <c r="N39" s="96" t="str">
        <f t="shared" si="2"/>
        <v/>
      </c>
      <c r="O39" s="281"/>
      <c r="P39" s="99" t="str">
        <f t="shared" si="3"/>
        <v/>
      </c>
      <c r="Q39" s="97" t="str">
        <f t="shared" si="4"/>
        <v/>
      </c>
      <c r="R39" s="97" t="str">
        <f t="shared" si="5"/>
        <v/>
      </c>
      <c r="S39" s="394" t="str">
        <f t="shared" si="6"/>
        <v/>
      </c>
      <c r="T39" s="400" t="str">
        <f t="shared" si="7"/>
        <v/>
      </c>
      <c r="U39" s="271"/>
      <c r="V39" s="272"/>
      <c r="W39" s="92">
        <f>IF(ISBLANK(U39), 'Enter Head to Work Out AE'!$D37, (U39*V39))</f>
        <v>0</v>
      </c>
      <c r="X39" s="278"/>
      <c r="Y39" s="278"/>
      <c r="Z39" s="237" t="str">
        <f t="shared" si="8"/>
        <v/>
      </c>
      <c r="AA39" s="94" t="str">
        <f t="shared" si="9"/>
        <v/>
      </c>
      <c r="AB39" s="96" t="str">
        <f t="shared" si="10"/>
        <v/>
      </c>
      <c r="AC39" s="538" t="str">
        <f t="shared" si="11"/>
        <v/>
      </c>
      <c r="AD39" s="99" t="str">
        <f t="shared" si="12"/>
        <v/>
      </c>
      <c r="AE39" s="97" t="str">
        <f t="shared" si="13"/>
        <v/>
      </c>
      <c r="AF39" s="97" t="str">
        <f t="shared" si="14"/>
        <v/>
      </c>
      <c r="AG39" s="394" t="str">
        <f t="shared" si="15"/>
        <v/>
      </c>
      <c r="AH39" s="400" t="str">
        <f t="shared" si="16"/>
        <v/>
      </c>
      <c r="AI39" s="271"/>
      <c r="AJ39" s="272"/>
      <c r="AK39" s="92">
        <f>IF(ISBLANK(AI39), 'Enter Head to Work Out AE'!$D37, (AI39*AJ39))</f>
        <v>0</v>
      </c>
      <c r="AL39" s="278"/>
      <c r="AM39" s="278"/>
      <c r="AN39" s="237" t="str">
        <f t="shared" si="17"/>
        <v/>
      </c>
      <c r="AO39" s="94" t="str">
        <f t="shared" si="18"/>
        <v/>
      </c>
      <c r="AP39" s="96" t="str">
        <f t="shared" si="19"/>
        <v/>
      </c>
      <c r="AQ39" s="538" t="str">
        <f t="shared" si="20"/>
        <v/>
      </c>
      <c r="AR39" s="99" t="str">
        <f t="shared" si="21"/>
        <v/>
      </c>
      <c r="AS39" s="97" t="str">
        <f t="shared" si="22"/>
        <v/>
      </c>
      <c r="AT39" s="97" t="str">
        <f t="shared" si="23"/>
        <v/>
      </c>
      <c r="AU39" s="394" t="str">
        <f t="shared" si="24"/>
        <v/>
      </c>
      <c r="AV39" s="405" t="str">
        <f t="shared" si="25"/>
        <v/>
      </c>
      <c r="AW39" s="414"/>
      <c r="AX39" s="289"/>
      <c r="AY39" s="289"/>
      <c r="AZ39" s="296"/>
    </row>
    <row r="40" spans="1:52" ht="22.5" customHeight="1">
      <c r="A40" s="120"/>
      <c r="B40" s="259" t="str">
        <f>IF(ISBLANK('Baseline Paddock Data'!B40),"",'Baseline Paddock Data'!B40)</f>
        <v/>
      </c>
      <c r="C40" s="83" t="str">
        <f>IF(ISBLANK('Baseline Paddock Data'!C40),"",'Baseline Paddock Data'!C40)</f>
        <v/>
      </c>
      <c r="D40" s="326">
        <f>IF(ISBLANK(C40),"",(IF(ISBLANK('Baseline Paddock Data'!D40),'Baseline Paddock Data'!F40,'Baseline Paddock Data'!D40/2.471)))</f>
        <v>0</v>
      </c>
      <c r="E40" s="326">
        <f>IF(ISBLANK(C40),"",(IF(ISBLANK('Baseline Paddock Data'!E40),'Baseline Paddock Data'!G40,'Baseline Paddock Data'!E40/2.471)))</f>
        <v>0</v>
      </c>
      <c r="F40" s="230" t="str">
        <f>IF(ISBLANK('Baseline Paddock Data'!H40),"",'Baseline Paddock Data'!H40)</f>
        <v/>
      </c>
      <c r="G40" s="271"/>
      <c r="H40" s="272"/>
      <c r="I40" s="92">
        <f>IF(ISBLANK(G40), 'Enter Head to Work Out AE'!D38, (G40*H40))</f>
        <v>0</v>
      </c>
      <c r="J40" s="278"/>
      <c r="K40" s="278"/>
      <c r="L40" s="237" t="str">
        <f t="shared" si="0"/>
        <v/>
      </c>
      <c r="M40" s="94" t="str">
        <f t="shared" si="1"/>
        <v/>
      </c>
      <c r="N40" s="96" t="str">
        <f t="shared" si="2"/>
        <v/>
      </c>
      <c r="O40" s="281"/>
      <c r="P40" s="99" t="str">
        <f t="shared" si="3"/>
        <v/>
      </c>
      <c r="Q40" s="97" t="str">
        <f t="shared" si="4"/>
        <v/>
      </c>
      <c r="R40" s="97" t="str">
        <f t="shared" si="5"/>
        <v/>
      </c>
      <c r="S40" s="394" t="str">
        <f t="shared" si="6"/>
        <v/>
      </c>
      <c r="T40" s="400" t="str">
        <f t="shared" si="7"/>
        <v/>
      </c>
      <c r="U40" s="271"/>
      <c r="V40" s="272"/>
      <c r="W40" s="92">
        <f>IF(ISBLANK(U40), 'Enter Head to Work Out AE'!$D38, (U40*V40))</f>
        <v>0</v>
      </c>
      <c r="X40" s="278"/>
      <c r="Y40" s="278"/>
      <c r="Z40" s="237" t="str">
        <f t="shared" si="8"/>
        <v/>
      </c>
      <c r="AA40" s="94" t="str">
        <f t="shared" si="9"/>
        <v/>
      </c>
      <c r="AB40" s="96" t="str">
        <f t="shared" si="10"/>
        <v/>
      </c>
      <c r="AC40" s="538" t="str">
        <f t="shared" si="11"/>
        <v/>
      </c>
      <c r="AD40" s="99" t="str">
        <f t="shared" si="12"/>
        <v/>
      </c>
      <c r="AE40" s="97" t="str">
        <f t="shared" si="13"/>
        <v/>
      </c>
      <c r="AF40" s="97" t="str">
        <f t="shared" si="14"/>
        <v/>
      </c>
      <c r="AG40" s="394" t="str">
        <f t="shared" si="15"/>
        <v/>
      </c>
      <c r="AH40" s="400" t="str">
        <f t="shared" si="16"/>
        <v/>
      </c>
      <c r="AI40" s="271"/>
      <c r="AJ40" s="272"/>
      <c r="AK40" s="92">
        <f>IF(ISBLANK(AI40), 'Enter Head to Work Out AE'!$D38, (AI40*AJ40))</f>
        <v>0</v>
      </c>
      <c r="AL40" s="278"/>
      <c r="AM40" s="278"/>
      <c r="AN40" s="237" t="str">
        <f t="shared" si="17"/>
        <v/>
      </c>
      <c r="AO40" s="94" t="str">
        <f t="shared" si="18"/>
        <v/>
      </c>
      <c r="AP40" s="96" t="str">
        <f t="shared" si="19"/>
        <v/>
      </c>
      <c r="AQ40" s="538" t="str">
        <f t="shared" si="20"/>
        <v/>
      </c>
      <c r="AR40" s="99" t="str">
        <f t="shared" si="21"/>
        <v/>
      </c>
      <c r="AS40" s="97" t="str">
        <f t="shared" si="22"/>
        <v/>
      </c>
      <c r="AT40" s="97" t="str">
        <f t="shared" si="23"/>
        <v/>
      </c>
      <c r="AU40" s="394" t="str">
        <f t="shared" si="24"/>
        <v/>
      </c>
      <c r="AV40" s="405" t="str">
        <f t="shared" si="25"/>
        <v/>
      </c>
      <c r="AW40" s="414"/>
      <c r="AX40" s="289"/>
      <c r="AY40" s="289"/>
      <c r="AZ40" s="296"/>
    </row>
    <row r="41" spans="1:52" ht="22.5" customHeight="1">
      <c r="A41" s="120"/>
      <c r="B41" s="259" t="str">
        <f>IF(ISBLANK('Baseline Paddock Data'!B41),"",'Baseline Paddock Data'!B41)</f>
        <v/>
      </c>
      <c r="C41" s="83" t="str">
        <f>IF(ISBLANK('Baseline Paddock Data'!C41),"",'Baseline Paddock Data'!C41)</f>
        <v/>
      </c>
      <c r="D41" s="326">
        <f>IF(ISBLANK(C41),"",(IF(ISBLANK('Baseline Paddock Data'!D41),'Baseline Paddock Data'!F41,'Baseline Paddock Data'!D41/2.471)))</f>
        <v>0</v>
      </c>
      <c r="E41" s="326">
        <f>IF(ISBLANK(C41),"",(IF(ISBLANK('Baseline Paddock Data'!E41),'Baseline Paddock Data'!G41,'Baseline Paddock Data'!E41/2.471)))</f>
        <v>0</v>
      </c>
      <c r="F41" s="230" t="str">
        <f>IF(ISBLANK('Baseline Paddock Data'!H41),"",'Baseline Paddock Data'!H41)</f>
        <v/>
      </c>
      <c r="G41" s="271"/>
      <c r="H41" s="272"/>
      <c r="I41" s="92">
        <f>IF(ISBLANK(G41), 'Enter Head to Work Out AE'!D39, (G41*H41))</f>
        <v>0</v>
      </c>
      <c r="J41" s="278"/>
      <c r="K41" s="278"/>
      <c r="L41" s="237" t="str">
        <f t="shared" si="0"/>
        <v/>
      </c>
      <c r="M41" s="94" t="str">
        <f t="shared" si="1"/>
        <v/>
      </c>
      <c r="N41" s="96" t="str">
        <f t="shared" si="2"/>
        <v/>
      </c>
      <c r="O41" s="281"/>
      <c r="P41" s="99" t="str">
        <f t="shared" si="3"/>
        <v/>
      </c>
      <c r="Q41" s="97" t="str">
        <f t="shared" si="4"/>
        <v/>
      </c>
      <c r="R41" s="97" t="str">
        <f t="shared" si="5"/>
        <v/>
      </c>
      <c r="S41" s="394" t="str">
        <f t="shared" si="6"/>
        <v/>
      </c>
      <c r="T41" s="400" t="str">
        <f t="shared" si="7"/>
        <v/>
      </c>
      <c r="U41" s="271"/>
      <c r="V41" s="272"/>
      <c r="W41" s="92">
        <f>IF(ISBLANK(U41), 'Enter Head to Work Out AE'!$D39, (U41*V41))</f>
        <v>0</v>
      </c>
      <c r="X41" s="278"/>
      <c r="Y41" s="278"/>
      <c r="Z41" s="237" t="str">
        <f t="shared" si="8"/>
        <v/>
      </c>
      <c r="AA41" s="94" t="str">
        <f t="shared" si="9"/>
        <v/>
      </c>
      <c r="AB41" s="96" t="str">
        <f t="shared" si="10"/>
        <v/>
      </c>
      <c r="AC41" s="538" t="str">
        <f t="shared" si="11"/>
        <v/>
      </c>
      <c r="AD41" s="99" t="str">
        <f t="shared" si="12"/>
        <v/>
      </c>
      <c r="AE41" s="97" t="str">
        <f t="shared" si="13"/>
        <v/>
      </c>
      <c r="AF41" s="97" t="str">
        <f t="shared" si="14"/>
        <v/>
      </c>
      <c r="AG41" s="394" t="str">
        <f t="shared" si="15"/>
        <v/>
      </c>
      <c r="AH41" s="400" t="str">
        <f t="shared" si="16"/>
        <v/>
      </c>
      <c r="AI41" s="271"/>
      <c r="AJ41" s="272"/>
      <c r="AK41" s="92">
        <f>IF(ISBLANK(AI41), 'Enter Head to Work Out AE'!$D39, (AI41*AJ41))</f>
        <v>0</v>
      </c>
      <c r="AL41" s="278"/>
      <c r="AM41" s="278"/>
      <c r="AN41" s="237" t="str">
        <f t="shared" si="17"/>
        <v/>
      </c>
      <c r="AO41" s="94" t="str">
        <f t="shared" si="18"/>
        <v/>
      </c>
      <c r="AP41" s="96" t="str">
        <f t="shared" si="19"/>
        <v/>
      </c>
      <c r="AQ41" s="538" t="str">
        <f t="shared" si="20"/>
        <v/>
      </c>
      <c r="AR41" s="99" t="str">
        <f t="shared" si="21"/>
        <v/>
      </c>
      <c r="AS41" s="97" t="str">
        <f t="shared" si="22"/>
        <v/>
      </c>
      <c r="AT41" s="97" t="str">
        <f t="shared" si="23"/>
        <v/>
      </c>
      <c r="AU41" s="394" t="str">
        <f t="shared" si="24"/>
        <v/>
      </c>
      <c r="AV41" s="405" t="str">
        <f t="shared" si="25"/>
        <v/>
      </c>
      <c r="AW41" s="414"/>
      <c r="AX41" s="289"/>
      <c r="AY41" s="289"/>
      <c r="AZ41" s="296"/>
    </row>
    <row r="42" spans="1:52" ht="22.5" customHeight="1">
      <c r="A42" s="120"/>
      <c r="B42" s="259" t="str">
        <f>IF(ISBLANK('Baseline Paddock Data'!B42),"",'Baseline Paddock Data'!B42)</f>
        <v/>
      </c>
      <c r="C42" s="83" t="str">
        <f>IF(ISBLANK('Baseline Paddock Data'!C42),"",'Baseline Paddock Data'!C42)</f>
        <v/>
      </c>
      <c r="D42" s="326">
        <f>IF(ISBLANK(C42),"",(IF(ISBLANK('Baseline Paddock Data'!D42),'Baseline Paddock Data'!F42,'Baseline Paddock Data'!D42/2.471)))</f>
        <v>0</v>
      </c>
      <c r="E42" s="326">
        <f>IF(ISBLANK(C42),"",(IF(ISBLANK('Baseline Paddock Data'!E42),'Baseline Paddock Data'!G42,'Baseline Paddock Data'!E42/2.471)))</f>
        <v>0</v>
      </c>
      <c r="F42" s="230" t="str">
        <f>IF(ISBLANK('Baseline Paddock Data'!H42),"",'Baseline Paddock Data'!H42)</f>
        <v/>
      </c>
      <c r="G42" s="271"/>
      <c r="H42" s="272"/>
      <c r="I42" s="92">
        <f>IF(ISBLANK(G42), 'Enter Head to Work Out AE'!D40, (G42*H42))</f>
        <v>0</v>
      </c>
      <c r="J42" s="278"/>
      <c r="K42" s="278"/>
      <c r="L42" s="237" t="str">
        <f t="shared" si="0"/>
        <v/>
      </c>
      <c r="M42" s="94" t="str">
        <f t="shared" si="1"/>
        <v/>
      </c>
      <c r="N42" s="96" t="str">
        <f t="shared" si="2"/>
        <v/>
      </c>
      <c r="O42" s="281"/>
      <c r="P42" s="99" t="str">
        <f t="shared" si="3"/>
        <v/>
      </c>
      <c r="Q42" s="97" t="str">
        <f t="shared" si="4"/>
        <v/>
      </c>
      <c r="R42" s="97" t="str">
        <f t="shared" si="5"/>
        <v/>
      </c>
      <c r="S42" s="394" t="str">
        <f t="shared" si="6"/>
        <v/>
      </c>
      <c r="T42" s="400" t="str">
        <f t="shared" si="7"/>
        <v/>
      </c>
      <c r="U42" s="271"/>
      <c r="V42" s="272"/>
      <c r="W42" s="92">
        <f>IF(ISBLANK(U42), 'Enter Head to Work Out AE'!$D40, (U42*V42))</f>
        <v>0</v>
      </c>
      <c r="X42" s="278"/>
      <c r="Y42" s="278"/>
      <c r="Z42" s="237" t="str">
        <f t="shared" si="8"/>
        <v/>
      </c>
      <c r="AA42" s="94" t="str">
        <f t="shared" si="9"/>
        <v/>
      </c>
      <c r="AB42" s="96" t="str">
        <f t="shared" si="10"/>
        <v/>
      </c>
      <c r="AC42" s="538" t="str">
        <f t="shared" si="11"/>
        <v/>
      </c>
      <c r="AD42" s="99" t="str">
        <f t="shared" si="12"/>
        <v/>
      </c>
      <c r="AE42" s="97" t="str">
        <f t="shared" si="13"/>
        <v/>
      </c>
      <c r="AF42" s="97" t="str">
        <f t="shared" si="14"/>
        <v/>
      </c>
      <c r="AG42" s="394" t="str">
        <f t="shared" si="15"/>
        <v/>
      </c>
      <c r="AH42" s="400" t="str">
        <f t="shared" si="16"/>
        <v/>
      </c>
      <c r="AI42" s="271"/>
      <c r="AJ42" s="272"/>
      <c r="AK42" s="92">
        <f>IF(ISBLANK(AI42), 'Enter Head to Work Out AE'!$D40, (AI42*AJ42))</f>
        <v>0</v>
      </c>
      <c r="AL42" s="278"/>
      <c r="AM42" s="278"/>
      <c r="AN42" s="237" t="str">
        <f t="shared" si="17"/>
        <v/>
      </c>
      <c r="AO42" s="94" t="str">
        <f t="shared" si="18"/>
        <v/>
      </c>
      <c r="AP42" s="96" t="str">
        <f t="shared" si="19"/>
        <v/>
      </c>
      <c r="AQ42" s="538" t="str">
        <f t="shared" si="20"/>
        <v/>
      </c>
      <c r="AR42" s="99" t="str">
        <f t="shared" si="21"/>
        <v/>
      </c>
      <c r="AS42" s="97" t="str">
        <f t="shared" si="22"/>
        <v/>
      </c>
      <c r="AT42" s="97" t="str">
        <f t="shared" si="23"/>
        <v/>
      </c>
      <c r="AU42" s="394" t="str">
        <f t="shared" si="24"/>
        <v/>
      </c>
      <c r="AV42" s="405" t="str">
        <f t="shared" si="25"/>
        <v/>
      </c>
      <c r="AW42" s="414"/>
      <c r="AX42" s="289"/>
      <c r="AY42" s="289"/>
      <c r="AZ42" s="296"/>
    </row>
    <row r="43" spans="1:52" ht="22.5" customHeight="1">
      <c r="A43" s="120"/>
      <c r="B43" s="259" t="str">
        <f>IF(ISBLANK('Baseline Paddock Data'!B43),"",'Baseline Paddock Data'!B43)</f>
        <v/>
      </c>
      <c r="C43" s="83" t="str">
        <f>IF(ISBLANK('Baseline Paddock Data'!C43),"",'Baseline Paddock Data'!C43)</f>
        <v/>
      </c>
      <c r="D43" s="326">
        <f>IF(ISBLANK(C43),"",(IF(ISBLANK('Baseline Paddock Data'!D43),'Baseline Paddock Data'!F43,'Baseline Paddock Data'!D43/2.471)))</f>
        <v>0</v>
      </c>
      <c r="E43" s="326">
        <f>IF(ISBLANK(C43),"",(IF(ISBLANK('Baseline Paddock Data'!E43),'Baseline Paddock Data'!G43,'Baseline Paddock Data'!E43/2.471)))</f>
        <v>0</v>
      </c>
      <c r="F43" s="230" t="str">
        <f>IF(ISBLANK('Baseline Paddock Data'!H43),"",'Baseline Paddock Data'!H43)</f>
        <v/>
      </c>
      <c r="G43" s="271"/>
      <c r="H43" s="272"/>
      <c r="I43" s="92">
        <f>IF(ISBLANK(G43), 'Enter Head to Work Out AE'!D41, (G43*H43))</f>
        <v>0</v>
      </c>
      <c r="J43" s="278"/>
      <c r="K43" s="278"/>
      <c r="L43" s="237" t="str">
        <f t="shared" si="0"/>
        <v/>
      </c>
      <c r="M43" s="94" t="str">
        <f t="shared" si="1"/>
        <v/>
      </c>
      <c r="N43" s="96" t="str">
        <f t="shared" si="2"/>
        <v/>
      </c>
      <c r="O43" s="281"/>
      <c r="P43" s="99" t="str">
        <f t="shared" si="3"/>
        <v/>
      </c>
      <c r="Q43" s="97" t="str">
        <f t="shared" si="4"/>
        <v/>
      </c>
      <c r="R43" s="97" t="str">
        <f t="shared" si="5"/>
        <v/>
      </c>
      <c r="S43" s="394" t="str">
        <f t="shared" si="6"/>
        <v/>
      </c>
      <c r="T43" s="400" t="str">
        <f t="shared" si="7"/>
        <v/>
      </c>
      <c r="U43" s="271"/>
      <c r="V43" s="272"/>
      <c r="W43" s="92">
        <f>IF(ISBLANK(U43), 'Enter Head to Work Out AE'!$D41, (U43*V43))</f>
        <v>0</v>
      </c>
      <c r="X43" s="278"/>
      <c r="Y43" s="278"/>
      <c r="Z43" s="237" t="str">
        <f t="shared" si="8"/>
        <v/>
      </c>
      <c r="AA43" s="94" t="str">
        <f t="shared" si="9"/>
        <v/>
      </c>
      <c r="AB43" s="96" t="str">
        <f t="shared" si="10"/>
        <v/>
      </c>
      <c r="AC43" s="538" t="str">
        <f t="shared" si="11"/>
        <v/>
      </c>
      <c r="AD43" s="99" t="str">
        <f t="shared" si="12"/>
        <v/>
      </c>
      <c r="AE43" s="97" t="str">
        <f t="shared" si="13"/>
        <v/>
      </c>
      <c r="AF43" s="97" t="str">
        <f t="shared" si="14"/>
        <v/>
      </c>
      <c r="AG43" s="394" t="str">
        <f t="shared" si="15"/>
        <v/>
      </c>
      <c r="AH43" s="400" t="str">
        <f t="shared" si="16"/>
        <v/>
      </c>
      <c r="AI43" s="271"/>
      <c r="AJ43" s="272"/>
      <c r="AK43" s="92">
        <f>IF(ISBLANK(AI43), 'Enter Head to Work Out AE'!$D41, (AI43*AJ43))</f>
        <v>0</v>
      </c>
      <c r="AL43" s="278"/>
      <c r="AM43" s="278"/>
      <c r="AN43" s="237" t="str">
        <f t="shared" si="17"/>
        <v/>
      </c>
      <c r="AO43" s="94" t="str">
        <f t="shared" si="18"/>
        <v/>
      </c>
      <c r="AP43" s="96" t="str">
        <f t="shared" si="19"/>
        <v/>
      </c>
      <c r="AQ43" s="538" t="str">
        <f t="shared" si="20"/>
        <v/>
      </c>
      <c r="AR43" s="99" t="str">
        <f t="shared" si="21"/>
        <v/>
      </c>
      <c r="AS43" s="97" t="str">
        <f t="shared" si="22"/>
        <v/>
      </c>
      <c r="AT43" s="97" t="str">
        <f t="shared" si="23"/>
        <v/>
      </c>
      <c r="AU43" s="394" t="str">
        <f t="shared" si="24"/>
        <v/>
      </c>
      <c r="AV43" s="405" t="str">
        <f t="shared" si="25"/>
        <v/>
      </c>
      <c r="AW43" s="414"/>
      <c r="AX43" s="289"/>
      <c r="AY43" s="289"/>
      <c r="AZ43" s="296"/>
    </row>
    <row r="44" spans="1:52" ht="22.5" customHeight="1">
      <c r="A44" s="120"/>
      <c r="B44" s="259" t="str">
        <f>IF(ISBLANK('Baseline Paddock Data'!B44),"",'Baseline Paddock Data'!B44)</f>
        <v/>
      </c>
      <c r="C44" s="83" t="str">
        <f>IF(ISBLANK('Baseline Paddock Data'!C44),"",'Baseline Paddock Data'!C44)</f>
        <v/>
      </c>
      <c r="D44" s="326">
        <f>IF(ISBLANK(C44),"",(IF(ISBLANK('Baseline Paddock Data'!D44),'Baseline Paddock Data'!F44,'Baseline Paddock Data'!D44/2.471)))</f>
        <v>0</v>
      </c>
      <c r="E44" s="326">
        <f>IF(ISBLANK(C44),"",(IF(ISBLANK('Baseline Paddock Data'!E44),'Baseline Paddock Data'!G44,'Baseline Paddock Data'!E44/2.471)))</f>
        <v>0</v>
      </c>
      <c r="F44" s="230" t="str">
        <f>IF(ISBLANK('Baseline Paddock Data'!H44),"",'Baseline Paddock Data'!H44)</f>
        <v/>
      </c>
      <c r="G44" s="271"/>
      <c r="H44" s="272"/>
      <c r="I44" s="92">
        <f>IF(ISBLANK(G44), 'Enter Head to Work Out AE'!D42, (G44*H44))</f>
        <v>0</v>
      </c>
      <c r="J44" s="278"/>
      <c r="K44" s="278"/>
      <c r="L44" s="237" t="str">
        <f t="shared" si="0"/>
        <v/>
      </c>
      <c r="M44" s="94" t="str">
        <f t="shared" si="1"/>
        <v/>
      </c>
      <c r="N44" s="96" t="str">
        <f t="shared" si="2"/>
        <v/>
      </c>
      <c r="O44" s="281"/>
      <c r="P44" s="99" t="str">
        <f t="shared" si="3"/>
        <v/>
      </c>
      <c r="Q44" s="97" t="str">
        <f t="shared" si="4"/>
        <v/>
      </c>
      <c r="R44" s="97" t="str">
        <f t="shared" si="5"/>
        <v/>
      </c>
      <c r="S44" s="394" t="str">
        <f t="shared" si="6"/>
        <v/>
      </c>
      <c r="T44" s="400" t="str">
        <f t="shared" si="7"/>
        <v/>
      </c>
      <c r="U44" s="271"/>
      <c r="V44" s="272"/>
      <c r="W44" s="92">
        <f>IF(ISBLANK(U44), 'Enter Head to Work Out AE'!$D42, (U44*V44))</f>
        <v>0</v>
      </c>
      <c r="X44" s="278"/>
      <c r="Y44" s="278"/>
      <c r="Z44" s="237" t="str">
        <f t="shared" si="8"/>
        <v/>
      </c>
      <c r="AA44" s="94" t="str">
        <f t="shared" si="9"/>
        <v/>
      </c>
      <c r="AB44" s="96" t="str">
        <f t="shared" si="10"/>
        <v/>
      </c>
      <c r="AC44" s="538" t="str">
        <f t="shared" si="11"/>
        <v/>
      </c>
      <c r="AD44" s="99" t="str">
        <f t="shared" si="12"/>
        <v/>
      </c>
      <c r="AE44" s="97" t="str">
        <f t="shared" si="13"/>
        <v/>
      </c>
      <c r="AF44" s="97" t="str">
        <f t="shared" si="14"/>
        <v/>
      </c>
      <c r="AG44" s="394" t="str">
        <f t="shared" si="15"/>
        <v/>
      </c>
      <c r="AH44" s="400" t="str">
        <f t="shared" si="16"/>
        <v/>
      </c>
      <c r="AI44" s="271"/>
      <c r="AJ44" s="272"/>
      <c r="AK44" s="92">
        <f>IF(ISBLANK(AI44), 'Enter Head to Work Out AE'!$D42, (AI44*AJ44))</f>
        <v>0</v>
      </c>
      <c r="AL44" s="278"/>
      <c r="AM44" s="278"/>
      <c r="AN44" s="237" t="str">
        <f t="shared" si="17"/>
        <v/>
      </c>
      <c r="AO44" s="94" t="str">
        <f t="shared" si="18"/>
        <v/>
      </c>
      <c r="AP44" s="96" t="str">
        <f t="shared" si="19"/>
        <v/>
      </c>
      <c r="AQ44" s="538" t="str">
        <f t="shared" si="20"/>
        <v/>
      </c>
      <c r="AR44" s="99" t="str">
        <f t="shared" si="21"/>
        <v/>
      </c>
      <c r="AS44" s="97" t="str">
        <f t="shared" si="22"/>
        <v/>
      </c>
      <c r="AT44" s="97" t="str">
        <f t="shared" si="23"/>
        <v/>
      </c>
      <c r="AU44" s="394" t="str">
        <f t="shared" si="24"/>
        <v/>
      </c>
      <c r="AV44" s="405" t="str">
        <f t="shared" si="25"/>
        <v/>
      </c>
      <c r="AW44" s="414"/>
      <c r="AX44" s="289"/>
      <c r="AY44" s="289"/>
      <c r="AZ44" s="296"/>
    </row>
    <row r="45" spans="1:52" ht="22.5" customHeight="1">
      <c r="A45" s="120"/>
      <c r="B45" s="259" t="str">
        <f>IF(ISBLANK('Baseline Paddock Data'!B45),"",'Baseline Paddock Data'!B45)</f>
        <v/>
      </c>
      <c r="C45" s="83" t="str">
        <f>IF(ISBLANK('Baseline Paddock Data'!C45),"",'Baseline Paddock Data'!C45)</f>
        <v/>
      </c>
      <c r="D45" s="326">
        <f>IF(ISBLANK(C45),"",(IF(ISBLANK('Baseline Paddock Data'!D45),'Baseline Paddock Data'!F45,'Baseline Paddock Data'!D45/2.471)))</f>
        <v>0</v>
      </c>
      <c r="E45" s="326">
        <f>IF(ISBLANK(C45),"",(IF(ISBLANK('Baseline Paddock Data'!E45),'Baseline Paddock Data'!G45,'Baseline Paddock Data'!E45/2.471)))</f>
        <v>0</v>
      </c>
      <c r="F45" s="230" t="str">
        <f>IF(ISBLANK('Baseline Paddock Data'!H45),"",'Baseline Paddock Data'!H45)</f>
        <v/>
      </c>
      <c r="G45" s="271"/>
      <c r="H45" s="272"/>
      <c r="I45" s="92">
        <f>IF(ISBLANK(G45), 'Enter Head to Work Out AE'!D43, (G45*H45))</f>
        <v>0</v>
      </c>
      <c r="J45" s="278"/>
      <c r="K45" s="278"/>
      <c r="L45" s="237" t="str">
        <f t="shared" si="0"/>
        <v/>
      </c>
      <c r="M45" s="94" t="str">
        <f t="shared" si="1"/>
        <v/>
      </c>
      <c r="N45" s="96" t="str">
        <f t="shared" si="2"/>
        <v/>
      </c>
      <c r="O45" s="281"/>
      <c r="P45" s="99" t="str">
        <f t="shared" si="3"/>
        <v/>
      </c>
      <c r="Q45" s="97" t="str">
        <f t="shared" si="4"/>
        <v/>
      </c>
      <c r="R45" s="97" t="str">
        <f t="shared" si="5"/>
        <v/>
      </c>
      <c r="S45" s="394" t="str">
        <f t="shared" si="6"/>
        <v/>
      </c>
      <c r="T45" s="400" t="str">
        <f t="shared" si="7"/>
        <v/>
      </c>
      <c r="U45" s="271"/>
      <c r="V45" s="272"/>
      <c r="W45" s="92">
        <f>IF(ISBLANK(U45), 'Enter Head to Work Out AE'!$D43, (U45*V45))</f>
        <v>0</v>
      </c>
      <c r="X45" s="278"/>
      <c r="Y45" s="278"/>
      <c r="Z45" s="237" t="str">
        <f t="shared" si="8"/>
        <v/>
      </c>
      <c r="AA45" s="94" t="str">
        <f t="shared" si="9"/>
        <v/>
      </c>
      <c r="AB45" s="96" t="str">
        <f t="shared" si="10"/>
        <v/>
      </c>
      <c r="AC45" s="538" t="str">
        <f t="shared" si="11"/>
        <v/>
      </c>
      <c r="AD45" s="99" t="str">
        <f t="shared" si="12"/>
        <v/>
      </c>
      <c r="AE45" s="97" t="str">
        <f t="shared" si="13"/>
        <v/>
      </c>
      <c r="AF45" s="97" t="str">
        <f t="shared" si="14"/>
        <v/>
      </c>
      <c r="AG45" s="394" t="str">
        <f t="shared" si="15"/>
        <v/>
      </c>
      <c r="AH45" s="400" t="str">
        <f t="shared" si="16"/>
        <v/>
      </c>
      <c r="AI45" s="271"/>
      <c r="AJ45" s="272"/>
      <c r="AK45" s="92">
        <f>IF(ISBLANK(AI45), 'Enter Head to Work Out AE'!$D43, (AI45*AJ45))</f>
        <v>0</v>
      </c>
      <c r="AL45" s="278"/>
      <c r="AM45" s="278"/>
      <c r="AN45" s="237" t="str">
        <f t="shared" si="17"/>
        <v/>
      </c>
      <c r="AO45" s="94" t="str">
        <f t="shared" si="18"/>
        <v/>
      </c>
      <c r="AP45" s="96" t="str">
        <f t="shared" si="19"/>
        <v/>
      </c>
      <c r="AQ45" s="538" t="str">
        <f t="shared" si="20"/>
        <v/>
      </c>
      <c r="AR45" s="99" t="str">
        <f t="shared" si="21"/>
        <v/>
      </c>
      <c r="AS45" s="97" t="str">
        <f t="shared" si="22"/>
        <v/>
      </c>
      <c r="AT45" s="97" t="str">
        <f t="shared" si="23"/>
        <v/>
      </c>
      <c r="AU45" s="394" t="str">
        <f t="shared" si="24"/>
        <v/>
      </c>
      <c r="AV45" s="405" t="str">
        <f t="shared" si="25"/>
        <v/>
      </c>
      <c r="AW45" s="414"/>
      <c r="AX45" s="289"/>
      <c r="AY45" s="289"/>
      <c r="AZ45" s="296"/>
    </row>
    <row r="46" spans="1:52" ht="22.5" customHeight="1">
      <c r="A46" s="120"/>
      <c r="B46" s="259" t="str">
        <f>IF(ISBLANK('Baseline Paddock Data'!B46),"",'Baseline Paddock Data'!B46)</f>
        <v/>
      </c>
      <c r="C46" s="83" t="str">
        <f>IF(ISBLANK('Baseline Paddock Data'!C46),"",'Baseline Paddock Data'!C46)</f>
        <v/>
      </c>
      <c r="D46" s="326">
        <f>IF(ISBLANK(C46),"",(IF(ISBLANK('Baseline Paddock Data'!D46),'Baseline Paddock Data'!F46,'Baseline Paddock Data'!D46/2.471)))</f>
        <v>0</v>
      </c>
      <c r="E46" s="326">
        <f>IF(ISBLANK(C46),"",(IF(ISBLANK('Baseline Paddock Data'!E46),'Baseline Paddock Data'!G46,'Baseline Paddock Data'!E46/2.471)))</f>
        <v>0</v>
      </c>
      <c r="F46" s="230" t="str">
        <f>IF(ISBLANK('Baseline Paddock Data'!H46),"",'Baseline Paddock Data'!H46)</f>
        <v/>
      </c>
      <c r="G46" s="271"/>
      <c r="H46" s="272"/>
      <c r="I46" s="92">
        <f>IF(ISBLANK(G46), 'Enter Head to Work Out AE'!D44, (G46*H46))</f>
        <v>0</v>
      </c>
      <c r="J46" s="278"/>
      <c r="K46" s="278"/>
      <c r="L46" s="237" t="str">
        <f t="shared" si="0"/>
        <v/>
      </c>
      <c r="M46" s="94" t="str">
        <f t="shared" si="1"/>
        <v/>
      </c>
      <c r="N46" s="96" t="str">
        <f t="shared" si="2"/>
        <v/>
      </c>
      <c r="O46" s="281"/>
      <c r="P46" s="99" t="str">
        <f t="shared" si="3"/>
        <v/>
      </c>
      <c r="Q46" s="97" t="str">
        <f t="shared" si="4"/>
        <v/>
      </c>
      <c r="R46" s="97" t="str">
        <f t="shared" si="5"/>
        <v/>
      </c>
      <c r="S46" s="394" t="str">
        <f t="shared" si="6"/>
        <v/>
      </c>
      <c r="T46" s="400" t="str">
        <f t="shared" si="7"/>
        <v/>
      </c>
      <c r="U46" s="271"/>
      <c r="V46" s="272"/>
      <c r="W46" s="92">
        <f>IF(ISBLANK(U46), 'Enter Head to Work Out AE'!$D44, (U46*V46))</f>
        <v>0</v>
      </c>
      <c r="X46" s="278"/>
      <c r="Y46" s="278"/>
      <c r="Z46" s="237" t="str">
        <f t="shared" si="8"/>
        <v/>
      </c>
      <c r="AA46" s="94" t="str">
        <f t="shared" si="9"/>
        <v/>
      </c>
      <c r="AB46" s="96" t="str">
        <f t="shared" si="10"/>
        <v/>
      </c>
      <c r="AC46" s="538" t="str">
        <f t="shared" si="11"/>
        <v/>
      </c>
      <c r="AD46" s="99" t="str">
        <f t="shared" si="12"/>
        <v/>
      </c>
      <c r="AE46" s="97" t="str">
        <f t="shared" si="13"/>
        <v/>
      </c>
      <c r="AF46" s="97" t="str">
        <f t="shared" si="14"/>
        <v/>
      </c>
      <c r="AG46" s="394" t="str">
        <f t="shared" si="15"/>
        <v/>
      </c>
      <c r="AH46" s="400" t="str">
        <f t="shared" si="16"/>
        <v/>
      </c>
      <c r="AI46" s="271"/>
      <c r="AJ46" s="272"/>
      <c r="AK46" s="92">
        <f>IF(ISBLANK(AI46), 'Enter Head to Work Out AE'!$D44, (AI46*AJ46))</f>
        <v>0</v>
      </c>
      <c r="AL46" s="278"/>
      <c r="AM46" s="278"/>
      <c r="AN46" s="237" t="str">
        <f t="shared" si="17"/>
        <v/>
      </c>
      <c r="AO46" s="94" t="str">
        <f t="shared" si="18"/>
        <v/>
      </c>
      <c r="AP46" s="96" t="str">
        <f t="shared" si="19"/>
        <v/>
      </c>
      <c r="AQ46" s="538" t="str">
        <f t="shared" si="20"/>
        <v/>
      </c>
      <c r="AR46" s="99" t="str">
        <f t="shared" si="21"/>
        <v/>
      </c>
      <c r="AS46" s="97" t="str">
        <f t="shared" si="22"/>
        <v/>
      </c>
      <c r="AT46" s="97" t="str">
        <f t="shared" si="23"/>
        <v/>
      </c>
      <c r="AU46" s="394" t="str">
        <f t="shared" si="24"/>
        <v/>
      </c>
      <c r="AV46" s="405" t="str">
        <f t="shared" si="25"/>
        <v/>
      </c>
      <c r="AW46" s="414"/>
      <c r="AX46" s="289"/>
      <c r="AY46" s="289"/>
      <c r="AZ46" s="296"/>
    </row>
    <row r="47" spans="1:52" ht="22.5" customHeight="1">
      <c r="A47" s="120"/>
      <c r="B47" s="259" t="str">
        <f>IF(ISBLANK('Baseline Paddock Data'!B47),"",'Baseline Paddock Data'!B47)</f>
        <v/>
      </c>
      <c r="C47" s="83" t="str">
        <f>IF(ISBLANK('Baseline Paddock Data'!C47),"",'Baseline Paddock Data'!C47)</f>
        <v/>
      </c>
      <c r="D47" s="326">
        <f>IF(ISBLANK(C47),"",(IF(ISBLANK('Baseline Paddock Data'!D47),'Baseline Paddock Data'!F47,'Baseline Paddock Data'!D47/2.471)))</f>
        <v>0</v>
      </c>
      <c r="E47" s="326">
        <f>IF(ISBLANK(C47),"",(IF(ISBLANK('Baseline Paddock Data'!E47),'Baseline Paddock Data'!G47,'Baseline Paddock Data'!E47/2.471)))</f>
        <v>0</v>
      </c>
      <c r="F47" s="230" t="str">
        <f>IF(ISBLANK('Baseline Paddock Data'!H47),"",'Baseline Paddock Data'!H47)</f>
        <v/>
      </c>
      <c r="G47" s="271"/>
      <c r="H47" s="272"/>
      <c r="I47" s="92">
        <f>IF(ISBLANK(G47), 'Enter Head to Work Out AE'!D45, (G47*H47))</f>
        <v>0</v>
      </c>
      <c r="J47" s="278"/>
      <c r="K47" s="278"/>
      <c r="L47" s="237" t="str">
        <f t="shared" si="0"/>
        <v/>
      </c>
      <c r="M47" s="94" t="str">
        <f t="shared" si="1"/>
        <v/>
      </c>
      <c r="N47" s="96" t="str">
        <f t="shared" si="2"/>
        <v/>
      </c>
      <c r="O47" s="281"/>
      <c r="P47" s="99" t="str">
        <f t="shared" si="3"/>
        <v/>
      </c>
      <c r="Q47" s="97" t="str">
        <f t="shared" si="4"/>
        <v/>
      </c>
      <c r="R47" s="97" t="str">
        <f t="shared" si="5"/>
        <v/>
      </c>
      <c r="S47" s="394" t="str">
        <f t="shared" si="6"/>
        <v/>
      </c>
      <c r="T47" s="400" t="str">
        <f t="shared" si="7"/>
        <v/>
      </c>
      <c r="U47" s="271"/>
      <c r="V47" s="272"/>
      <c r="W47" s="92">
        <f>IF(ISBLANK(U47), 'Enter Head to Work Out AE'!$D45, (U47*V47))</f>
        <v>0</v>
      </c>
      <c r="X47" s="278"/>
      <c r="Y47" s="278"/>
      <c r="Z47" s="237" t="str">
        <f t="shared" si="8"/>
        <v/>
      </c>
      <c r="AA47" s="94" t="str">
        <f t="shared" si="9"/>
        <v/>
      </c>
      <c r="AB47" s="96" t="str">
        <f t="shared" si="10"/>
        <v/>
      </c>
      <c r="AC47" s="538" t="str">
        <f t="shared" si="11"/>
        <v/>
      </c>
      <c r="AD47" s="99" t="str">
        <f t="shared" si="12"/>
        <v/>
      </c>
      <c r="AE47" s="97" t="str">
        <f t="shared" si="13"/>
        <v/>
      </c>
      <c r="AF47" s="97" t="str">
        <f t="shared" si="14"/>
        <v/>
      </c>
      <c r="AG47" s="394" t="str">
        <f t="shared" si="15"/>
        <v/>
      </c>
      <c r="AH47" s="400" t="str">
        <f t="shared" si="16"/>
        <v/>
      </c>
      <c r="AI47" s="271"/>
      <c r="AJ47" s="272"/>
      <c r="AK47" s="92">
        <f>IF(ISBLANK(AI47), 'Enter Head to Work Out AE'!$D45, (AI47*AJ47))</f>
        <v>0</v>
      </c>
      <c r="AL47" s="278"/>
      <c r="AM47" s="278"/>
      <c r="AN47" s="237" t="str">
        <f t="shared" si="17"/>
        <v/>
      </c>
      <c r="AO47" s="94" t="str">
        <f t="shared" si="18"/>
        <v/>
      </c>
      <c r="AP47" s="96" t="str">
        <f t="shared" si="19"/>
        <v/>
      </c>
      <c r="AQ47" s="538" t="str">
        <f t="shared" si="20"/>
        <v/>
      </c>
      <c r="AR47" s="99" t="str">
        <f t="shared" si="21"/>
        <v/>
      </c>
      <c r="AS47" s="97" t="str">
        <f t="shared" si="22"/>
        <v/>
      </c>
      <c r="AT47" s="97" t="str">
        <f t="shared" si="23"/>
        <v/>
      </c>
      <c r="AU47" s="394" t="str">
        <f t="shared" si="24"/>
        <v/>
      </c>
      <c r="AV47" s="405" t="str">
        <f t="shared" si="25"/>
        <v/>
      </c>
      <c r="AW47" s="414"/>
      <c r="AX47" s="289"/>
      <c r="AY47" s="289"/>
      <c r="AZ47" s="296"/>
    </row>
    <row r="48" spans="1:52" ht="22.5" customHeight="1">
      <c r="A48" s="120"/>
      <c r="B48" s="259" t="str">
        <f>IF(ISBLANK('Baseline Paddock Data'!B48),"",'Baseline Paddock Data'!B48)</f>
        <v/>
      </c>
      <c r="C48" s="83" t="str">
        <f>IF(ISBLANK('Baseline Paddock Data'!C48),"",'Baseline Paddock Data'!C48)</f>
        <v/>
      </c>
      <c r="D48" s="326">
        <f>IF(ISBLANK(C48),"",(IF(ISBLANK('Baseline Paddock Data'!D48),'Baseline Paddock Data'!F48,'Baseline Paddock Data'!D48/2.471)))</f>
        <v>0</v>
      </c>
      <c r="E48" s="326">
        <f>IF(ISBLANK(C48),"",(IF(ISBLANK('Baseline Paddock Data'!E48),'Baseline Paddock Data'!G48,'Baseline Paddock Data'!E48/2.471)))</f>
        <v>0</v>
      </c>
      <c r="F48" s="230" t="str">
        <f>IF(ISBLANK('Baseline Paddock Data'!H48),"",'Baseline Paddock Data'!H48)</f>
        <v/>
      </c>
      <c r="G48" s="271"/>
      <c r="H48" s="272"/>
      <c r="I48" s="92">
        <f>IF(ISBLANK(G48), 'Enter Head to Work Out AE'!D46, (G48*H48))</f>
        <v>0</v>
      </c>
      <c r="J48" s="278"/>
      <c r="K48" s="278"/>
      <c r="L48" s="237" t="str">
        <f t="shared" si="0"/>
        <v/>
      </c>
      <c r="M48" s="94" t="str">
        <f t="shared" si="1"/>
        <v/>
      </c>
      <c r="N48" s="96" t="str">
        <f t="shared" si="2"/>
        <v/>
      </c>
      <c r="O48" s="281"/>
      <c r="P48" s="99" t="str">
        <f t="shared" si="3"/>
        <v/>
      </c>
      <c r="Q48" s="97" t="str">
        <f t="shared" si="4"/>
        <v/>
      </c>
      <c r="R48" s="97" t="str">
        <f t="shared" si="5"/>
        <v/>
      </c>
      <c r="S48" s="394" t="str">
        <f t="shared" si="6"/>
        <v/>
      </c>
      <c r="T48" s="400" t="str">
        <f t="shared" si="7"/>
        <v/>
      </c>
      <c r="U48" s="271"/>
      <c r="V48" s="272"/>
      <c r="W48" s="92">
        <f>IF(ISBLANK(U48), 'Enter Head to Work Out AE'!$D46, (U48*V48))</f>
        <v>0</v>
      </c>
      <c r="X48" s="278"/>
      <c r="Y48" s="278"/>
      <c r="Z48" s="237" t="str">
        <f t="shared" si="8"/>
        <v/>
      </c>
      <c r="AA48" s="94" t="str">
        <f t="shared" si="9"/>
        <v/>
      </c>
      <c r="AB48" s="96" t="str">
        <f t="shared" si="10"/>
        <v/>
      </c>
      <c r="AC48" s="538" t="str">
        <f t="shared" si="11"/>
        <v/>
      </c>
      <c r="AD48" s="99" t="str">
        <f t="shared" si="12"/>
        <v/>
      </c>
      <c r="AE48" s="97" t="str">
        <f t="shared" si="13"/>
        <v/>
      </c>
      <c r="AF48" s="97" t="str">
        <f t="shared" si="14"/>
        <v/>
      </c>
      <c r="AG48" s="394" t="str">
        <f t="shared" si="15"/>
        <v/>
      </c>
      <c r="AH48" s="400" t="str">
        <f t="shared" si="16"/>
        <v/>
      </c>
      <c r="AI48" s="271"/>
      <c r="AJ48" s="272"/>
      <c r="AK48" s="92">
        <f>IF(ISBLANK(AI48), 'Enter Head to Work Out AE'!$D46, (AI48*AJ48))</f>
        <v>0</v>
      </c>
      <c r="AL48" s="278"/>
      <c r="AM48" s="278"/>
      <c r="AN48" s="237" t="str">
        <f t="shared" si="17"/>
        <v/>
      </c>
      <c r="AO48" s="94" t="str">
        <f t="shared" si="18"/>
        <v/>
      </c>
      <c r="AP48" s="96" t="str">
        <f t="shared" si="19"/>
        <v/>
      </c>
      <c r="AQ48" s="538" t="str">
        <f t="shared" si="20"/>
        <v/>
      </c>
      <c r="AR48" s="99" t="str">
        <f t="shared" si="21"/>
        <v/>
      </c>
      <c r="AS48" s="97" t="str">
        <f t="shared" si="22"/>
        <v/>
      </c>
      <c r="AT48" s="97" t="str">
        <f t="shared" si="23"/>
        <v/>
      </c>
      <c r="AU48" s="394" t="str">
        <f t="shared" si="24"/>
        <v/>
      </c>
      <c r="AV48" s="405" t="str">
        <f t="shared" si="25"/>
        <v/>
      </c>
      <c r="AW48" s="414"/>
      <c r="AX48" s="289"/>
      <c r="AY48" s="289"/>
      <c r="AZ48" s="296"/>
    </row>
    <row r="49" spans="1:52" ht="22.5" customHeight="1">
      <c r="A49" s="120"/>
      <c r="B49" s="259" t="str">
        <f>IF(ISBLANK('Baseline Paddock Data'!B49),"",'Baseline Paddock Data'!B49)</f>
        <v/>
      </c>
      <c r="C49" s="83" t="str">
        <f>IF(ISBLANK('Baseline Paddock Data'!C49),"",'Baseline Paddock Data'!C49)</f>
        <v/>
      </c>
      <c r="D49" s="326">
        <f>IF(ISBLANK(C49),"",(IF(ISBLANK('Baseline Paddock Data'!D49),'Baseline Paddock Data'!F49,'Baseline Paddock Data'!D49/2.471)))</f>
        <v>0</v>
      </c>
      <c r="E49" s="326">
        <f>IF(ISBLANK(C49),"",(IF(ISBLANK('Baseline Paddock Data'!E49),'Baseline Paddock Data'!G49,'Baseline Paddock Data'!E49/2.471)))</f>
        <v>0</v>
      </c>
      <c r="F49" s="230" t="str">
        <f>IF(ISBLANK('Baseline Paddock Data'!H49),"",'Baseline Paddock Data'!H49)</f>
        <v/>
      </c>
      <c r="G49" s="271"/>
      <c r="H49" s="272"/>
      <c r="I49" s="92">
        <f>IF(ISBLANK(G49), 'Enter Head to Work Out AE'!D47, (G49*H49))</f>
        <v>0</v>
      </c>
      <c r="J49" s="278"/>
      <c r="K49" s="278"/>
      <c r="L49" s="237" t="str">
        <f t="shared" si="0"/>
        <v/>
      </c>
      <c r="M49" s="94" t="str">
        <f t="shared" si="1"/>
        <v/>
      </c>
      <c r="N49" s="96" t="str">
        <f t="shared" si="2"/>
        <v/>
      </c>
      <c r="O49" s="281"/>
      <c r="P49" s="99" t="str">
        <f t="shared" si="3"/>
        <v/>
      </c>
      <c r="Q49" s="97" t="str">
        <f t="shared" si="4"/>
        <v/>
      </c>
      <c r="R49" s="97" t="str">
        <f t="shared" si="5"/>
        <v/>
      </c>
      <c r="S49" s="394" t="str">
        <f t="shared" si="6"/>
        <v/>
      </c>
      <c r="T49" s="400" t="str">
        <f t="shared" si="7"/>
        <v/>
      </c>
      <c r="U49" s="271"/>
      <c r="V49" s="272"/>
      <c r="W49" s="92">
        <f>IF(ISBLANK(U49), 'Enter Head to Work Out AE'!$D47, (U49*V49))</f>
        <v>0</v>
      </c>
      <c r="X49" s="278"/>
      <c r="Y49" s="278"/>
      <c r="Z49" s="237" t="str">
        <f t="shared" si="8"/>
        <v/>
      </c>
      <c r="AA49" s="94" t="str">
        <f t="shared" si="9"/>
        <v/>
      </c>
      <c r="AB49" s="96" t="str">
        <f t="shared" si="10"/>
        <v/>
      </c>
      <c r="AC49" s="538" t="str">
        <f t="shared" si="11"/>
        <v/>
      </c>
      <c r="AD49" s="99" t="str">
        <f t="shared" si="12"/>
        <v/>
      </c>
      <c r="AE49" s="97" t="str">
        <f t="shared" si="13"/>
        <v/>
      </c>
      <c r="AF49" s="97" t="str">
        <f t="shared" si="14"/>
        <v/>
      </c>
      <c r="AG49" s="394" t="str">
        <f t="shared" si="15"/>
        <v/>
      </c>
      <c r="AH49" s="400" t="str">
        <f t="shared" si="16"/>
        <v/>
      </c>
      <c r="AI49" s="271"/>
      <c r="AJ49" s="272"/>
      <c r="AK49" s="92">
        <f>IF(ISBLANK(AI49), 'Enter Head to Work Out AE'!$D47, (AI49*AJ49))</f>
        <v>0</v>
      </c>
      <c r="AL49" s="278"/>
      <c r="AM49" s="278"/>
      <c r="AN49" s="237" t="str">
        <f t="shared" si="17"/>
        <v/>
      </c>
      <c r="AO49" s="94" t="str">
        <f t="shared" si="18"/>
        <v/>
      </c>
      <c r="AP49" s="96" t="str">
        <f t="shared" si="19"/>
        <v/>
      </c>
      <c r="AQ49" s="538" t="str">
        <f t="shared" si="20"/>
        <v/>
      </c>
      <c r="AR49" s="99" t="str">
        <f t="shared" si="21"/>
        <v/>
      </c>
      <c r="AS49" s="97" t="str">
        <f t="shared" si="22"/>
        <v/>
      </c>
      <c r="AT49" s="97" t="str">
        <f t="shared" si="23"/>
        <v/>
      </c>
      <c r="AU49" s="394" t="str">
        <f t="shared" si="24"/>
        <v/>
      </c>
      <c r="AV49" s="405" t="str">
        <f t="shared" si="25"/>
        <v/>
      </c>
      <c r="AW49" s="414"/>
      <c r="AX49" s="289"/>
      <c r="AY49" s="289"/>
      <c r="AZ49" s="296"/>
    </row>
    <row r="50" spans="1:52" ht="22.5" customHeight="1">
      <c r="A50" s="120"/>
      <c r="B50" s="259" t="str">
        <f>IF(ISBLANK('Baseline Paddock Data'!B50),"",'Baseline Paddock Data'!B50)</f>
        <v/>
      </c>
      <c r="C50" s="83" t="str">
        <f>IF(ISBLANK('Baseline Paddock Data'!C50),"",'Baseline Paddock Data'!C50)</f>
        <v/>
      </c>
      <c r="D50" s="326">
        <f>IF(ISBLANK(C50),"",(IF(ISBLANK('Baseline Paddock Data'!D50),'Baseline Paddock Data'!F50,'Baseline Paddock Data'!D50/2.471)))</f>
        <v>0</v>
      </c>
      <c r="E50" s="326">
        <f>IF(ISBLANK(C50),"",(IF(ISBLANK('Baseline Paddock Data'!E50),'Baseline Paddock Data'!G50,'Baseline Paddock Data'!E50/2.471)))</f>
        <v>0</v>
      </c>
      <c r="F50" s="230" t="str">
        <f>IF(ISBLANK('Baseline Paddock Data'!H50),"",'Baseline Paddock Data'!H50)</f>
        <v/>
      </c>
      <c r="G50" s="271"/>
      <c r="H50" s="272"/>
      <c r="I50" s="92">
        <f>IF(ISBLANK(G50), 'Enter Head to Work Out AE'!D48, (G50*H50))</f>
        <v>0</v>
      </c>
      <c r="J50" s="278"/>
      <c r="K50" s="278"/>
      <c r="L50" s="237" t="str">
        <f t="shared" si="0"/>
        <v/>
      </c>
      <c r="M50" s="94" t="str">
        <f t="shared" si="1"/>
        <v/>
      </c>
      <c r="N50" s="96" t="str">
        <f t="shared" si="2"/>
        <v/>
      </c>
      <c r="O50" s="281"/>
      <c r="P50" s="99" t="str">
        <f t="shared" si="3"/>
        <v/>
      </c>
      <c r="Q50" s="97" t="str">
        <f t="shared" si="4"/>
        <v/>
      </c>
      <c r="R50" s="97" t="str">
        <f t="shared" si="5"/>
        <v/>
      </c>
      <c r="S50" s="394" t="str">
        <f t="shared" si="6"/>
        <v/>
      </c>
      <c r="T50" s="400" t="str">
        <f t="shared" si="7"/>
        <v/>
      </c>
      <c r="U50" s="271"/>
      <c r="V50" s="272"/>
      <c r="W50" s="92">
        <f>IF(ISBLANK(U50), 'Enter Head to Work Out AE'!$D48, (U50*V50))</f>
        <v>0</v>
      </c>
      <c r="X50" s="278"/>
      <c r="Y50" s="278"/>
      <c r="Z50" s="237" t="str">
        <f t="shared" si="8"/>
        <v/>
      </c>
      <c r="AA50" s="94" t="str">
        <f t="shared" si="9"/>
        <v/>
      </c>
      <c r="AB50" s="96" t="str">
        <f t="shared" si="10"/>
        <v/>
      </c>
      <c r="AC50" s="538" t="str">
        <f t="shared" si="11"/>
        <v/>
      </c>
      <c r="AD50" s="99" t="str">
        <f t="shared" si="12"/>
        <v/>
      </c>
      <c r="AE50" s="97" t="str">
        <f t="shared" si="13"/>
        <v/>
      </c>
      <c r="AF50" s="97" t="str">
        <f t="shared" si="14"/>
        <v/>
      </c>
      <c r="AG50" s="394" t="str">
        <f t="shared" si="15"/>
        <v/>
      </c>
      <c r="AH50" s="400" t="str">
        <f t="shared" si="16"/>
        <v/>
      </c>
      <c r="AI50" s="271"/>
      <c r="AJ50" s="272"/>
      <c r="AK50" s="92">
        <f>IF(ISBLANK(AI50), 'Enter Head to Work Out AE'!$D48, (AI50*AJ50))</f>
        <v>0</v>
      </c>
      <c r="AL50" s="278"/>
      <c r="AM50" s="278"/>
      <c r="AN50" s="237" t="str">
        <f t="shared" si="17"/>
        <v/>
      </c>
      <c r="AO50" s="94" t="str">
        <f t="shared" si="18"/>
        <v/>
      </c>
      <c r="AP50" s="96" t="str">
        <f t="shared" si="19"/>
        <v/>
      </c>
      <c r="AQ50" s="538" t="str">
        <f t="shared" si="20"/>
        <v/>
      </c>
      <c r="AR50" s="99" t="str">
        <f t="shared" si="21"/>
        <v/>
      </c>
      <c r="AS50" s="97" t="str">
        <f t="shared" si="22"/>
        <v/>
      </c>
      <c r="AT50" s="97" t="str">
        <f t="shared" si="23"/>
        <v/>
      </c>
      <c r="AU50" s="394" t="str">
        <f t="shared" si="24"/>
        <v/>
      </c>
      <c r="AV50" s="405" t="str">
        <f t="shared" si="25"/>
        <v/>
      </c>
      <c r="AW50" s="414"/>
      <c r="AX50" s="289"/>
      <c r="AY50" s="289"/>
      <c r="AZ50" s="296"/>
    </row>
    <row r="51" spans="1:52" ht="22.5" customHeight="1">
      <c r="A51" s="120"/>
      <c r="B51" s="259" t="str">
        <f>IF(ISBLANK('Baseline Paddock Data'!B51),"",'Baseline Paddock Data'!B51)</f>
        <v/>
      </c>
      <c r="C51" s="83" t="str">
        <f>IF(ISBLANK('Baseline Paddock Data'!C51),"",'Baseline Paddock Data'!C51)</f>
        <v/>
      </c>
      <c r="D51" s="326">
        <f>IF(ISBLANK(C51),"",(IF(ISBLANK('Baseline Paddock Data'!D51),'Baseline Paddock Data'!F51,'Baseline Paddock Data'!D51/2.471)))</f>
        <v>0</v>
      </c>
      <c r="E51" s="326">
        <f>IF(ISBLANK(C51),"",(IF(ISBLANK('Baseline Paddock Data'!E51),'Baseline Paddock Data'!G51,'Baseline Paddock Data'!E51/2.471)))</f>
        <v>0</v>
      </c>
      <c r="F51" s="230" t="str">
        <f>IF(ISBLANK('Baseline Paddock Data'!H51),"",'Baseline Paddock Data'!H51)</f>
        <v/>
      </c>
      <c r="G51" s="271"/>
      <c r="H51" s="272"/>
      <c r="I51" s="92">
        <f>IF(ISBLANK(G51), 'Enter Head to Work Out AE'!D49, (G51*H51))</f>
        <v>0</v>
      </c>
      <c r="J51" s="278"/>
      <c r="K51" s="278"/>
      <c r="L51" s="237" t="str">
        <f t="shared" si="0"/>
        <v/>
      </c>
      <c r="M51" s="94" t="str">
        <f t="shared" si="1"/>
        <v/>
      </c>
      <c r="N51" s="96" t="str">
        <f t="shared" si="2"/>
        <v/>
      </c>
      <c r="O51" s="281"/>
      <c r="P51" s="99" t="str">
        <f t="shared" si="3"/>
        <v/>
      </c>
      <c r="Q51" s="97" t="str">
        <f t="shared" si="4"/>
        <v/>
      </c>
      <c r="R51" s="97" t="str">
        <f t="shared" si="5"/>
        <v/>
      </c>
      <c r="S51" s="394" t="str">
        <f t="shared" si="6"/>
        <v/>
      </c>
      <c r="T51" s="400" t="str">
        <f t="shared" si="7"/>
        <v/>
      </c>
      <c r="U51" s="271"/>
      <c r="V51" s="272"/>
      <c r="W51" s="92">
        <f>IF(ISBLANK(U51), 'Enter Head to Work Out AE'!$D49, (U51*V51))</f>
        <v>0</v>
      </c>
      <c r="X51" s="278"/>
      <c r="Y51" s="278"/>
      <c r="Z51" s="237" t="str">
        <f t="shared" si="8"/>
        <v/>
      </c>
      <c r="AA51" s="94" t="str">
        <f t="shared" si="9"/>
        <v/>
      </c>
      <c r="AB51" s="96" t="str">
        <f t="shared" si="10"/>
        <v/>
      </c>
      <c r="AC51" s="538" t="str">
        <f t="shared" si="11"/>
        <v/>
      </c>
      <c r="AD51" s="99" t="str">
        <f t="shared" si="12"/>
        <v/>
      </c>
      <c r="AE51" s="97" t="str">
        <f t="shared" si="13"/>
        <v/>
      </c>
      <c r="AF51" s="97" t="str">
        <f t="shared" si="14"/>
        <v/>
      </c>
      <c r="AG51" s="394" t="str">
        <f t="shared" si="15"/>
        <v/>
      </c>
      <c r="AH51" s="400" t="str">
        <f t="shared" si="16"/>
        <v/>
      </c>
      <c r="AI51" s="271"/>
      <c r="AJ51" s="272"/>
      <c r="AK51" s="92">
        <f>IF(ISBLANK(AI51), 'Enter Head to Work Out AE'!$D49, (AI51*AJ51))</f>
        <v>0</v>
      </c>
      <c r="AL51" s="278"/>
      <c r="AM51" s="278"/>
      <c r="AN51" s="237" t="str">
        <f t="shared" si="17"/>
        <v/>
      </c>
      <c r="AO51" s="94" t="str">
        <f t="shared" si="18"/>
        <v/>
      </c>
      <c r="AP51" s="96" t="str">
        <f t="shared" si="19"/>
        <v/>
      </c>
      <c r="AQ51" s="538" t="str">
        <f t="shared" si="20"/>
        <v/>
      </c>
      <c r="AR51" s="99" t="str">
        <f t="shared" si="21"/>
        <v/>
      </c>
      <c r="AS51" s="97" t="str">
        <f t="shared" si="22"/>
        <v/>
      </c>
      <c r="AT51" s="97" t="str">
        <f t="shared" si="23"/>
        <v/>
      </c>
      <c r="AU51" s="394" t="str">
        <f t="shared" si="24"/>
        <v/>
      </c>
      <c r="AV51" s="405" t="str">
        <f t="shared" si="25"/>
        <v/>
      </c>
      <c r="AW51" s="414"/>
      <c r="AX51" s="289"/>
      <c r="AY51" s="289"/>
      <c r="AZ51" s="296"/>
    </row>
    <row r="52" spans="1:52" ht="22.5" customHeight="1">
      <c r="A52" s="120"/>
      <c r="B52" s="259" t="str">
        <f>IF(ISBLANK('Baseline Paddock Data'!B52),"",'Baseline Paddock Data'!B52)</f>
        <v/>
      </c>
      <c r="C52" s="83" t="str">
        <f>IF(ISBLANK('Baseline Paddock Data'!C52),"",'Baseline Paddock Data'!C52)</f>
        <v/>
      </c>
      <c r="D52" s="326">
        <f>IF(ISBLANK(C52),"",(IF(ISBLANK('Baseline Paddock Data'!D52),'Baseline Paddock Data'!F52,'Baseline Paddock Data'!D52/2.471)))</f>
        <v>0</v>
      </c>
      <c r="E52" s="326">
        <f>IF(ISBLANK(C52),"",(IF(ISBLANK('Baseline Paddock Data'!E52),'Baseline Paddock Data'!G52,'Baseline Paddock Data'!E52/2.471)))</f>
        <v>0</v>
      </c>
      <c r="F52" s="230" t="str">
        <f>IF(ISBLANK('Baseline Paddock Data'!H52),"",'Baseline Paddock Data'!H52)</f>
        <v/>
      </c>
      <c r="G52" s="271"/>
      <c r="H52" s="272"/>
      <c r="I52" s="92">
        <f>IF(ISBLANK(G52), 'Enter Head to Work Out AE'!D50, (G52*H52))</f>
        <v>0</v>
      </c>
      <c r="J52" s="278"/>
      <c r="K52" s="278"/>
      <c r="L52" s="237" t="str">
        <f t="shared" si="0"/>
        <v/>
      </c>
      <c r="M52" s="94" t="str">
        <f t="shared" si="1"/>
        <v/>
      </c>
      <c r="N52" s="96" t="str">
        <f t="shared" si="2"/>
        <v/>
      </c>
      <c r="O52" s="281"/>
      <c r="P52" s="99" t="str">
        <f t="shared" si="3"/>
        <v/>
      </c>
      <c r="Q52" s="97" t="str">
        <f t="shared" si="4"/>
        <v/>
      </c>
      <c r="R52" s="97" t="str">
        <f t="shared" si="5"/>
        <v/>
      </c>
      <c r="S52" s="394" t="str">
        <f t="shared" si="6"/>
        <v/>
      </c>
      <c r="T52" s="400" t="str">
        <f t="shared" si="7"/>
        <v/>
      </c>
      <c r="U52" s="271"/>
      <c r="V52" s="272"/>
      <c r="W52" s="92">
        <f>IF(ISBLANK(U52), 'Enter Head to Work Out AE'!$D50, (U52*V52))</f>
        <v>0</v>
      </c>
      <c r="X52" s="278"/>
      <c r="Y52" s="278"/>
      <c r="Z52" s="237" t="str">
        <f t="shared" si="8"/>
        <v/>
      </c>
      <c r="AA52" s="94" t="str">
        <f t="shared" si="9"/>
        <v/>
      </c>
      <c r="AB52" s="96" t="str">
        <f t="shared" si="10"/>
        <v/>
      </c>
      <c r="AC52" s="538" t="str">
        <f t="shared" si="11"/>
        <v/>
      </c>
      <c r="AD52" s="99" t="str">
        <f t="shared" si="12"/>
        <v/>
      </c>
      <c r="AE52" s="97" t="str">
        <f t="shared" si="13"/>
        <v/>
      </c>
      <c r="AF52" s="97" t="str">
        <f t="shared" si="14"/>
        <v/>
      </c>
      <c r="AG52" s="394" t="str">
        <f t="shared" si="15"/>
        <v/>
      </c>
      <c r="AH52" s="400" t="str">
        <f t="shared" si="16"/>
        <v/>
      </c>
      <c r="AI52" s="271"/>
      <c r="AJ52" s="272"/>
      <c r="AK52" s="92">
        <f>IF(ISBLANK(AI52), 'Enter Head to Work Out AE'!$D50, (AI52*AJ52))</f>
        <v>0</v>
      </c>
      <c r="AL52" s="278"/>
      <c r="AM52" s="278"/>
      <c r="AN52" s="237" t="str">
        <f t="shared" si="17"/>
        <v/>
      </c>
      <c r="AO52" s="94" t="str">
        <f t="shared" si="18"/>
        <v/>
      </c>
      <c r="AP52" s="96" t="str">
        <f t="shared" si="19"/>
        <v/>
      </c>
      <c r="AQ52" s="538" t="str">
        <f t="shared" si="20"/>
        <v/>
      </c>
      <c r="AR52" s="99" t="str">
        <f t="shared" si="21"/>
        <v/>
      </c>
      <c r="AS52" s="97" t="str">
        <f t="shared" si="22"/>
        <v/>
      </c>
      <c r="AT52" s="97" t="str">
        <f t="shared" si="23"/>
        <v/>
      </c>
      <c r="AU52" s="394" t="str">
        <f t="shared" si="24"/>
        <v/>
      </c>
      <c r="AV52" s="405" t="str">
        <f t="shared" si="25"/>
        <v/>
      </c>
      <c r="AW52" s="414"/>
      <c r="AX52" s="289"/>
      <c r="AY52" s="289"/>
      <c r="AZ52" s="296"/>
    </row>
    <row r="53" spans="1:52" ht="22.5" customHeight="1">
      <c r="A53" s="120"/>
      <c r="B53" s="259" t="str">
        <f>IF(ISBLANK('Baseline Paddock Data'!B53),"",'Baseline Paddock Data'!B53)</f>
        <v/>
      </c>
      <c r="C53" s="83" t="str">
        <f>IF(ISBLANK('Baseline Paddock Data'!C53),"",'Baseline Paddock Data'!C53)</f>
        <v/>
      </c>
      <c r="D53" s="326">
        <f>IF(ISBLANK(C53),"",(IF(ISBLANK('Baseline Paddock Data'!D53),'Baseline Paddock Data'!F53,'Baseline Paddock Data'!D53/2.471)))</f>
        <v>0</v>
      </c>
      <c r="E53" s="326">
        <f>IF(ISBLANK(C53),"",(IF(ISBLANK('Baseline Paddock Data'!E53),'Baseline Paddock Data'!G53,'Baseline Paddock Data'!E53/2.471)))</f>
        <v>0</v>
      </c>
      <c r="F53" s="230" t="str">
        <f>IF(ISBLANK('Baseline Paddock Data'!H53),"",'Baseline Paddock Data'!H53)</f>
        <v/>
      </c>
      <c r="G53" s="271"/>
      <c r="H53" s="272"/>
      <c r="I53" s="92">
        <f>IF(ISBLANK(G53), 'Enter Head to Work Out AE'!D51, (G53*H53))</f>
        <v>0</v>
      </c>
      <c r="J53" s="278"/>
      <c r="K53" s="278"/>
      <c r="L53" s="237" t="str">
        <f t="shared" si="0"/>
        <v/>
      </c>
      <c r="M53" s="94" t="str">
        <f t="shared" si="1"/>
        <v/>
      </c>
      <c r="N53" s="96" t="str">
        <f t="shared" si="2"/>
        <v/>
      </c>
      <c r="O53" s="281"/>
      <c r="P53" s="99" t="str">
        <f t="shared" si="3"/>
        <v/>
      </c>
      <c r="Q53" s="97" t="str">
        <f t="shared" si="4"/>
        <v/>
      </c>
      <c r="R53" s="97" t="str">
        <f t="shared" si="5"/>
        <v/>
      </c>
      <c r="S53" s="394" t="str">
        <f t="shared" si="6"/>
        <v/>
      </c>
      <c r="T53" s="400" t="str">
        <f t="shared" si="7"/>
        <v/>
      </c>
      <c r="U53" s="271"/>
      <c r="V53" s="272"/>
      <c r="W53" s="92">
        <f>IF(ISBLANK(U53), 'Enter Head to Work Out AE'!$D51, (U53*V53))</f>
        <v>0</v>
      </c>
      <c r="X53" s="278"/>
      <c r="Y53" s="278"/>
      <c r="Z53" s="237" t="str">
        <f t="shared" si="8"/>
        <v/>
      </c>
      <c r="AA53" s="94" t="str">
        <f t="shared" si="9"/>
        <v/>
      </c>
      <c r="AB53" s="96" t="str">
        <f t="shared" si="10"/>
        <v/>
      </c>
      <c r="AC53" s="538" t="str">
        <f t="shared" si="11"/>
        <v/>
      </c>
      <c r="AD53" s="99" t="str">
        <f t="shared" si="12"/>
        <v/>
      </c>
      <c r="AE53" s="97" t="str">
        <f t="shared" si="13"/>
        <v/>
      </c>
      <c r="AF53" s="97" t="str">
        <f t="shared" si="14"/>
        <v/>
      </c>
      <c r="AG53" s="394" t="str">
        <f t="shared" si="15"/>
        <v/>
      </c>
      <c r="AH53" s="400" t="str">
        <f t="shared" si="16"/>
        <v/>
      </c>
      <c r="AI53" s="271"/>
      <c r="AJ53" s="272"/>
      <c r="AK53" s="92">
        <f>IF(ISBLANK(AI53), 'Enter Head to Work Out AE'!$D51, (AI53*AJ53))</f>
        <v>0</v>
      </c>
      <c r="AL53" s="278"/>
      <c r="AM53" s="278"/>
      <c r="AN53" s="237" t="str">
        <f t="shared" si="17"/>
        <v/>
      </c>
      <c r="AO53" s="94" t="str">
        <f t="shared" si="18"/>
        <v/>
      </c>
      <c r="AP53" s="96" t="str">
        <f t="shared" si="19"/>
        <v/>
      </c>
      <c r="AQ53" s="538" t="str">
        <f t="shared" si="20"/>
        <v/>
      </c>
      <c r="AR53" s="99" t="str">
        <f t="shared" si="21"/>
        <v/>
      </c>
      <c r="AS53" s="97" t="str">
        <f t="shared" si="22"/>
        <v/>
      </c>
      <c r="AT53" s="97" t="str">
        <f t="shared" si="23"/>
        <v/>
      </c>
      <c r="AU53" s="394" t="str">
        <f t="shared" si="24"/>
        <v/>
      </c>
      <c r="AV53" s="405" t="str">
        <f t="shared" si="25"/>
        <v/>
      </c>
      <c r="AW53" s="414"/>
      <c r="AX53" s="289"/>
      <c r="AY53" s="289"/>
      <c r="AZ53" s="296"/>
    </row>
    <row r="54" spans="1:52" ht="22.5" customHeight="1">
      <c r="A54" s="120"/>
      <c r="B54" s="259" t="str">
        <f>IF(ISBLANK('Baseline Paddock Data'!B54),"",'Baseline Paddock Data'!B54)</f>
        <v/>
      </c>
      <c r="C54" s="83" t="str">
        <f>IF(ISBLANK('Baseline Paddock Data'!C54),"",'Baseline Paddock Data'!C54)</f>
        <v/>
      </c>
      <c r="D54" s="326">
        <f>IF(ISBLANK(C54),"",(IF(ISBLANK('Baseline Paddock Data'!D54),'Baseline Paddock Data'!F54,'Baseline Paddock Data'!D54/2.471)))</f>
        <v>0</v>
      </c>
      <c r="E54" s="326">
        <f>IF(ISBLANK(C54),"",(IF(ISBLANK('Baseline Paddock Data'!E54),'Baseline Paddock Data'!G54,'Baseline Paddock Data'!E54/2.471)))</f>
        <v>0</v>
      </c>
      <c r="F54" s="230" t="str">
        <f>IF(ISBLANK('Baseline Paddock Data'!H54),"",'Baseline Paddock Data'!H54)</f>
        <v/>
      </c>
      <c r="G54" s="271"/>
      <c r="H54" s="272"/>
      <c r="I54" s="92">
        <f>IF(ISBLANK(G54), 'Enter Head to Work Out AE'!D52, (G54*H54))</f>
        <v>0</v>
      </c>
      <c r="J54" s="278"/>
      <c r="K54" s="278"/>
      <c r="L54" s="237" t="str">
        <f t="shared" si="0"/>
        <v/>
      </c>
      <c r="M54" s="94" t="str">
        <f t="shared" si="1"/>
        <v/>
      </c>
      <c r="N54" s="96" t="str">
        <f t="shared" si="2"/>
        <v/>
      </c>
      <c r="O54" s="281"/>
      <c r="P54" s="99" t="str">
        <f t="shared" si="3"/>
        <v/>
      </c>
      <c r="Q54" s="97" t="str">
        <f t="shared" si="4"/>
        <v/>
      </c>
      <c r="R54" s="97" t="str">
        <f t="shared" si="5"/>
        <v/>
      </c>
      <c r="S54" s="394" t="str">
        <f t="shared" si="6"/>
        <v/>
      </c>
      <c r="T54" s="400" t="str">
        <f t="shared" si="7"/>
        <v/>
      </c>
      <c r="U54" s="271"/>
      <c r="V54" s="272"/>
      <c r="W54" s="92">
        <f>IF(ISBLANK(U54), 'Enter Head to Work Out AE'!$D52, (U54*V54))</f>
        <v>0</v>
      </c>
      <c r="X54" s="278"/>
      <c r="Y54" s="278"/>
      <c r="Z54" s="237" t="str">
        <f t="shared" si="8"/>
        <v/>
      </c>
      <c r="AA54" s="94" t="str">
        <f t="shared" si="9"/>
        <v/>
      </c>
      <c r="AB54" s="96" t="str">
        <f t="shared" si="10"/>
        <v/>
      </c>
      <c r="AC54" s="538" t="str">
        <f t="shared" si="11"/>
        <v/>
      </c>
      <c r="AD54" s="99" t="str">
        <f t="shared" si="12"/>
        <v/>
      </c>
      <c r="AE54" s="97" t="str">
        <f t="shared" si="13"/>
        <v/>
      </c>
      <c r="AF54" s="97" t="str">
        <f t="shared" si="14"/>
        <v/>
      </c>
      <c r="AG54" s="394" t="str">
        <f t="shared" si="15"/>
        <v/>
      </c>
      <c r="AH54" s="400" t="str">
        <f t="shared" si="16"/>
        <v/>
      </c>
      <c r="AI54" s="271"/>
      <c r="AJ54" s="272"/>
      <c r="AK54" s="92">
        <f>IF(ISBLANK(AI54), 'Enter Head to Work Out AE'!$D52, (AI54*AJ54))</f>
        <v>0</v>
      </c>
      <c r="AL54" s="278"/>
      <c r="AM54" s="278"/>
      <c r="AN54" s="237" t="str">
        <f t="shared" si="17"/>
        <v/>
      </c>
      <c r="AO54" s="94" t="str">
        <f t="shared" si="18"/>
        <v/>
      </c>
      <c r="AP54" s="96" t="str">
        <f t="shared" si="19"/>
        <v/>
      </c>
      <c r="AQ54" s="538" t="str">
        <f t="shared" si="20"/>
        <v/>
      </c>
      <c r="AR54" s="99" t="str">
        <f t="shared" si="21"/>
        <v/>
      </c>
      <c r="AS54" s="97" t="str">
        <f t="shared" si="22"/>
        <v/>
      </c>
      <c r="AT54" s="97" t="str">
        <f t="shared" si="23"/>
        <v/>
      </c>
      <c r="AU54" s="394" t="str">
        <f t="shared" si="24"/>
        <v/>
      </c>
      <c r="AV54" s="405" t="str">
        <f t="shared" si="25"/>
        <v/>
      </c>
      <c r="AW54" s="414"/>
      <c r="AX54" s="289"/>
      <c r="AY54" s="289"/>
      <c r="AZ54" s="296"/>
    </row>
    <row r="55" spans="1:52" ht="22.5" customHeight="1">
      <c r="A55" s="120"/>
      <c r="B55" s="259" t="str">
        <f>IF(ISBLANK('Baseline Paddock Data'!B55),"",'Baseline Paddock Data'!B55)</f>
        <v/>
      </c>
      <c r="C55" s="83" t="str">
        <f>IF(ISBLANK('Baseline Paddock Data'!C55),"",'Baseline Paddock Data'!C55)</f>
        <v/>
      </c>
      <c r="D55" s="326">
        <f>IF(ISBLANK(C55),"",(IF(ISBLANK('Baseline Paddock Data'!D55),'Baseline Paddock Data'!F55,'Baseline Paddock Data'!D55/2.471)))</f>
        <v>0</v>
      </c>
      <c r="E55" s="326">
        <f>IF(ISBLANK(C55),"",(IF(ISBLANK('Baseline Paddock Data'!E55),'Baseline Paddock Data'!G55,'Baseline Paddock Data'!E55/2.471)))</f>
        <v>0</v>
      </c>
      <c r="F55" s="230" t="str">
        <f>IF(ISBLANK('Baseline Paddock Data'!H55),"",'Baseline Paddock Data'!H55)</f>
        <v/>
      </c>
      <c r="G55" s="271"/>
      <c r="H55" s="272"/>
      <c r="I55" s="92">
        <f>IF(ISBLANK(G55), 'Enter Head to Work Out AE'!D53, (G55*H55))</f>
        <v>0</v>
      </c>
      <c r="J55" s="278"/>
      <c r="K55" s="278"/>
      <c r="L55" s="237" t="str">
        <f t="shared" si="0"/>
        <v/>
      </c>
      <c r="M55" s="94" t="str">
        <f t="shared" si="1"/>
        <v/>
      </c>
      <c r="N55" s="96" t="str">
        <f t="shared" si="2"/>
        <v/>
      </c>
      <c r="O55" s="281"/>
      <c r="P55" s="99" t="str">
        <f t="shared" si="3"/>
        <v/>
      </c>
      <c r="Q55" s="97" t="str">
        <f t="shared" si="4"/>
        <v/>
      </c>
      <c r="R55" s="97" t="str">
        <f t="shared" si="5"/>
        <v/>
      </c>
      <c r="S55" s="394" t="str">
        <f t="shared" si="6"/>
        <v/>
      </c>
      <c r="T55" s="400" t="str">
        <f t="shared" si="7"/>
        <v/>
      </c>
      <c r="U55" s="271"/>
      <c r="V55" s="272"/>
      <c r="W55" s="92">
        <f>IF(ISBLANK(U55), 'Enter Head to Work Out AE'!$D53, (U55*V55))</f>
        <v>0</v>
      </c>
      <c r="X55" s="278"/>
      <c r="Y55" s="278"/>
      <c r="Z55" s="237" t="str">
        <f t="shared" si="8"/>
        <v/>
      </c>
      <c r="AA55" s="94" t="str">
        <f t="shared" si="9"/>
        <v/>
      </c>
      <c r="AB55" s="96" t="str">
        <f t="shared" si="10"/>
        <v/>
      </c>
      <c r="AC55" s="538" t="str">
        <f t="shared" si="11"/>
        <v/>
      </c>
      <c r="AD55" s="99" t="str">
        <f t="shared" si="12"/>
        <v/>
      </c>
      <c r="AE55" s="97" t="str">
        <f t="shared" si="13"/>
        <v/>
      </c>
      <c r="AF55" s="97" t="str">
        <f t="shared" si="14"/>
        <v/>
      </c>
      <c r="AG55" s="394" t="str">
        <f t="shared" si="15"/>
        <v/>
      </c>
      <c r="AH55" s="400" t="str">
        <f t="shared" si="16"/>
        <v/>
      </c>
      <c r="AI55" s="271"/>
      <c r="AJ55" s="272"/>
      <c r="AK55" s="92">
        <f>IF(ISBLANK(AI55), 'Enter Head to Work Out AE'!$D53, (AI55*AJ55))</f>
        <v>0</v>
      </c>
      <c r="AL55" s="278"/>
      <c r="AM55" s="278"/>
      <c r="AN55" s="237" t="str">
        <f t="shared" si="17"/>
        <v/>
      </c>
      <c r="AO55" s="94" t="str">
        <f t="shared" si="18"/>
        <v/>
      </c>
      <c r="AP55" s="96" t="str">
        <f t="shared" si="19"/>
        <v/>
      </c>
      <c r="AQ55" s="538" t="str">
        <f t="shared" si="20"/>
        <v/>
      </c>
      <c r="AR55" s="99" t="str">
        <f t="shared" si="21"/>
        <v/>
      </c>
      <c r="AS55" s="97" t="str">
        <f t="shared" si="22"/>
        <v/>
      </c>
      <c r="AT55" s="97" t="str">
        <f t="shared" si="23"/>
        <v/>
      </c>
      <c r="AU55" s="394" t="str">
        <f t="shared" si="24"/>
        <v/>
      </c>
      <c r="AV55" s="405" t="str">
        <f t="shared" si="25"/>
        <v/>
      </c>
      <c r="AW55" s="414"/>
      <c r="AX55" s="289"/>
      <c r="AY55" s="289"/>
      <c r="AZ55" s="296"/>
    </row>
    <row r="56" spans="1:52" ht="22.5" customHeight="1">
      <c r="A56" s="120"/>
      <c r="B56" s="259" t="str">
        <f>IF(ISBLANK('Baseline Paddock Data'!B56),"",'Baseline Paddock Data'!B56)</f>
        <v/>
      </c>
      <c r="C56" s="83" t="str">
        <f>IF(ISBLANK('Baseline Paddock Data'!C56),"",'Baseline Paddock Data'!C56)</f>
        <v/>
      </c>
      <c r="D56" s="326">
        <f>IF(ISBLANK(C56),"",(IF(ISBLANK('Baseline Paddock Data'!D56),'Baseline Paddock Data'!F56,'Baseline Paddock Data'!D56/2.471)))</f>
        <v>0</v>
      </c>
      <c r="E56" s="326">
        <f>IF(ISBLANK(C56),"",(IF(ISBLANK('Baseline Paddock Data'!E56),'Baseline Paddock Data'!G56,'Baseline Paddock Data'!E56/2.471)))</f>
        <v>0</v>
      </c>
      <c r="F56" s="230" t="str">
        <f>IF(ISBLANK('Baseline Paddock Data'!H56),"",'Baseline Paddock Data'!H56)</f>
        <v/>
      </c>
      <c r="G56" s="271"/>
      <c r="H56" s="272"/>
      <c r="I56" s="92">
        <f>IF(ISBLANK(G56), 'Enter Head to Work Out AE'!D54, (G56*H56))</f>
        <v>0</v>
      </c>
      <c r="J56" s="278"/>
      <c r="K56" s="278"/>
      <c r="L56" s="237" t="str">
        <f t="shared" si="0"/>
        <v/>
      </c>
      <c r="M56" s="94" t="str">
        <f t="shared" si="1"/>
        <v/>
      </c>
      <c r="N56" s="96" t="str">
        <f t="shared" si="2"/>
        <v/>
      </c>
      <c r="O56" s="281"/>
      <c r="P56" s="99" t="str">
        <f t="shared" si="3"/>
        <v/>
      </c>
      <c r="Q56" s="97" t="str">
        <f t="shared" si="4"/>
        <v/>
      </c>
      <c r="R56" s="97" t="str">
        <f t="shared" si="5"/>
        <v/>
      </c>
      <c r="S56" s="394" t="str">
        <f t="shared" si="6"/>
        <v/>
      </c>
      <c r="T56" s="400" t="str">
        <f t="shared" si="7"/>
        <v/>
      </c>
      <c r="U56" s="271"/>
      <c r="V56" s="272"/>
      <c r="W56" s="92">
        <f>IF(ISBLANK(U56), 'Enter Head to Work Out AE'!$D54, (U56*V56))</f>
        <v>0</v>
      </c>
      <c r="X56" s="278"/>
      <c r="Y56" s="278"/>
      <c r="Z56" s="237" t="str">
        <f t="shared" si="8"/>
        <v/>
      </c>
      <c r="AA56" s="94" t="str">
        <f t="shared" si="9"/>
        <v/>
      </c>
      <c r="AB56" s="96" t="str">
        <f t="shared" si="10"/>
        <v/>
      </c>
      <c r="AC56" s="538" t="str">
        <f t="shared" si="11"/>
        <v/>
      </c>
      <c r="AD56" s="99" t="str">
        <f t="shared" si="12"/>
        <v/>
      </c>
      <c r="AE56" s="97" t="str">
        <f t="shared" si="13"/>
        <v/>
      </c>
      <c r="AF56" s="97" t="str">
        <f t="shared" si="14"/>
        <v/>
      </c>
      <c r="AG56" s="394" t="str">
        <f t="shared" si="15"/>
        <v/>
      </c>
      <c r="AH56" s="400" t="str">
        <f t="shared" si="16"/>
        <v/>
      </c>
      <c r="AI56" s="271"/>
      <c r="AJ56" s="272"/>
      <c r="AK56" s="92">
        <f>IF(ISBLANK(AI56), 'Enter Head to Work Out AE'!$D54, (AI56*AJ56))</f>
        <v>0</v>
      </c>
      <c r="AL56" s="278"/>
      <c r="AM56" s="278"/>
      <c r="AN56" s="237" t="str">
        <f t="shared" si="17"/>
        <v/>
      </c>
      <c r="AO56" s="94" t="str">
        <f t="shared" si="18"/>
        <v/>
      </c>
      <c r="AP56" s="96" t="str">
        <f t="shared" si="19"/>
        <v/>
      </c>
      <c r="AQ56" s="538" t="str">
        <f t="shared" si="20"/>
        <v/>
      </c>
      <c r="AR56" s="99" t="str">
        <f t="shared" si="21"/>
        <v/>
      </c>
      <c r="AS56" s="97" t="str">
        <f t="shared" si="22"/>
        <v/>
      </c>
      <c r="AT56" s="97" t="str">
        <f t="shared" si="23"/>
        <v/>
      </c>
      <c r="AU56" s="394" t="str">
        <f t="shared" si="24"/>
        <v/>
      </c>
      <c r="AV56" s="405" t="str">
        <f t="shared" si="25"/>
        <v/>
      </c>
      <c r="AW56" s="414"/>
      <c r="AX56" s="289"/>
      <c r="AY56" s="289"/>
      <c r="AZ56" s="296"/>
    </row>
    <row r="57" spans="1:52" ht="22.5" customHeight="1">
      <c r="A57" s="120"/>
      <c r="B57" s="259" t="str">
        <f>IF(ISBLANK('Baseline Paddock Data'!B57),"",'Baseline Paddock Data'!B57)</f>
        <v/>
      </c>
      <c r="C57" s="83" t="str">
        <f>IF(ISBLANK('Baseline Paddock Data'!C57),"",'Baseline Paddock Data'!C57)</f>
        <v/>
      </c>
      <c r="D57" s="326">
        <f>IF(ISBLANK(C57),"",(IF(ISBLANK('Baseline Paddock Data'!D57),'Baseline Paddock Data'!F57,'Baseline Paddock Data'!D57/2.471)))</f>
        <v>0</v>
      </c>
      <c r="E57" s="326">
        <f>IF(ISBLANK(C57),"",(IF(ISBLANK('Baseline Paddock Data'!E57),'Baseline Paddock Data'!G57,'Baseline Paddock Data'!E57/2.471)))</f>
        <v>0</v>
      </c>
      <c r="F57" s="230" t="str">
        <f>IF(ISBLANK('Baseline Paddock Data'!H57),"",'Baseline Paddock Data'!H57)</f>
        <v/>
      </c>
      <c r="G57" s="271"/>
      <c r="H57" s="272"/>
      <c r="I57" s="92">
        <f>IF(ISBLANK(G57), 'Enter Head to Work Out AE'!D55, (G57*H57))</f>
        <v>0</v>
      </c>
      <c r="J57" s="278"/>
      <c r="K57" s="278"/>
      <c r="L57" s="237" t="str">
        <f t="shared" si="0"/>
        <v/>
      </c>
      <c r="M57" s="94" t="str">
        <f t="shared" si="1"/>
        <v/>
      </c>
      <c r="N57" s="96" t="str">
        <f t="shared" si="2"/>
        <v/>
      </c>
      <c r="O57" s="281"/>
      <c r="P57" s="99" t="str">
        <f t="shared" si="3"/>
        <v/>
      </c>
      <c r="Q57" s="97" t="str">
        <f t="shared" si="4"/>
        <v/>
      </c>
      <c r="R57" s="97" t="str">
        <f t="shared" si="5"/>
        <v/>
      </c>
      <c r="S57" s="394" t="str">
        <f t="shared" si="6"/>
        <v/>
      </c>
      <c r="T57" s="400" t="str">
        <f t="shared" si="7"/>
        <v/>
      </c>
      <c r="U57" s="271"/>
      <c r="V57" s="272"/>
      <c r="W57" s="92">
        <f>IF(ISBLANK(U57), 'Enter Head to Work Out AE'!$D55, (U57*V57))</f>
        <v>0</v>
      </c>
      <c r="X57" s="278"/>
      <c r="Y57" s="278"/>
      <c r="Z57" s="237" t="str">
        <f t="shared" si="8"/>
        <v/>
      </c>
      <c r="AA57" s="94" t="str">
        <f t="shared" si="9"/>
        <v/>
      </c>
      <c r="AB57" s="96" t="str">
        <f t="shared" si="10"/>
        <v/>
      </c>
      <c r="AC57" s="538" t="str">
        <f t="shared" si="11"/>
        <v/>
      </c>
      <c r="AD57" s="99" t="str">
        <f t="shared" si="12"/>
        <v/>
      </c>
      <c r="AE57" s="97" t="str">
        <f t="shared" si="13"/>
        <v/>
      </c>
      <c r="AF57" s="97" t="str">
        <f t="shared" si="14"/>
        <v/>
      </c>
      <c r="AG57" s="394" t="str">
        <f t="shared" si="15"/>
        <v/>
      </c>
      <c r="AH57" s="400" t="str">
        <f t="shared" si="16"/>
        <v/>
      </c>
      <c r="AI57" s="271"/>
      <c r="AJ57" s="272"/>
      <c r="AK57" s="92">
        <f>IF(ISBLANK(AI57), 'Enter Head to Work Out AE'!$D55, (AI57*AJ57))</f>
        <v>0</v>
      </c>
      <c r="AL57" s="278"/>
      <c r="AM57" s="278"/>
      <c r="AN57" s="237" t="str">
        <f t="shared" si="17"/>
        <v/>
      </c>
      <c r="AO57" s="94" t="str">
        <f t="shared" si="18"/>
        <v/>
      </c>
      <c r="AP57" s="96" t="str">
        <f t="shared" si="19"/>
        <v/>
      </c>
      <c r="AQ57" s="538" t="str">
        <f t="shared" si="20"/>
        <v/>
      </c>
      <c r="AR57" s="99" t="str">
        <f t="shared" si="21"/>
        <v/>
      </c>
      <c r="AS57" s="97" t="str">
        <f t="shared" si="22"/>
        <v/>
      </c>
      <c r="AT57" s="97" t="str">
        <f t="shared" si="23"/>
        <v/>
      </c>
      <c r="AU57" s="394" t="str">
        <f t="shared" si="24"/>
        <v/>
      </c>
      <c r="AV57" s="405" t="str">
        <f t="shared" si="25"/>
        <v/>
      </c>
      <c r="AW57" s="414"/>
      <c r="AX57" s="289"/>
      <c r="AY57" s="289"/>
      <c r="AZ57" s="296"/>
    </row>
    <row r="58" spans="1:52" ht="22.5" customHeight="1">
      <c r="A58" s="120"/>
      <c r="B58" s="259" t="str">
        <f>IF(ISBLANK('Baseline Paddock Data'!B58),"",'Baseline Paddock Data'!B58)</f>
        <v/>
      </c>
      <c r="C58" s="83" t="str">
        <f>IF(ISBLANK('Baseline Paddock Data'!C58),"",'Baseline Paddock Data'!C58)</f>
        <v/>
      </c>
      <c r="D58" s="326">
        <f>IF(ISBLANK(C58),"",(IF(ISBLANK('Baseline Paddock Data'!D58),'Baseline Paddock Data'!F58,'Baseline Paddock Data'!D58/2.471)))</f>
        <v>0</v>
      </c>
      <c r="E58" s="326">
        <f>IF(ISBLANK(C58),"",(IF(ISBLANK('Baseline Paddock Data'!E58),'Baseline Paddock Data'!G58,'Baseline Paddock Data'!E58/2.471)))</f>
        <v>0</v>
      </c>
      <c r="F58" s="230" t="str">
        <f>IF(ISBLANK('Baseline Paddock Data'!H58),"",'Baseline Paddock Data'!H58)</f>
        <v/>
      </c>
      <c r="G58" s="271"/>
      <c r="H58" s="272"/>
      <c r="I58" s="92">
        <f>IF(ISBLANK(G58), 'Enter Head to Work Out AE'!D56, (G58*H58))</f>
        <v>0</v>
      </c>
      <c r="J58" s="278"/>
      <c r="K58" s="278"/>
      <c r="L58" s="237" t="str">
        <f t="shared" si="0"/>
        <v/>
      </c>
      <c r="M58" s="94" t="str">
        <f t="shared" si="1"/>
        <v/>
      </c>
      <c r="N58" s="96" t="str">
        <f t="shared" si="2"/>
        <v/>
      </c>
      <c r="O58" s="281"/>
      <c r="P58" s="99" t="str">
        <f t="shared" si="3"/>
        <v/>
      </c>
      <c r="Q58" s="97" t="str">
        <f t="shared" si="4"/>
        <v/>
      </c>
      <c r="R58" s="97" t="str">
        <f t="shared" si="5"/>
        <v/>
      </c>
      <c r="S58" s="394" t="str">
        <f t="shared" si="6"/>
        <v/>
      </c>
      <c r="T58" s="400" t="str">
        <f t="shared" si="7"/>
        <v/>
      </c>
      <c r="U58" s="271"/>
      <c r="V58" s="272"/>
      <c r="W58" s="92">
        <f>IF(ISBLANK(U58), 'Enter Head to Work Out AE'!$D56, (U58*V58))</f>
        <v>0</v>
      </c>
      <c r="X58" s="278"/>
      <c r="Y58" s="278"/>
      <c r="Z58" s="237" t="str">
        <f t="shared" si="8"/>
        <v/>
      </c>
      <c r="AA58" s="94" t="str">
        <f t="shared" si="9"/>
        <v/>
      </c>
      <c r="AB58" s="96" t="str">
        <f t="shared" si="10"/>
        <v/>
      </c>
      <c r="AC58" s="538" t="str">
        <f t="shared" si="11"/>
        <v/>
      </c>
      <c r="AD58" s="99" t="str">
        <f t="shared" si="12"/>
        <v/>
      </c>
      <c r="AE58" s="97" t="str">
        <f t="shared" si="13"/>
        <v/>
      </c>
      <c r="AF58" s="97" t="str">
        <f t="shared" si="14"/>
        <v/>
      </c>
      <c r="AG58" s="394" t="str">
        <f t="shared" si="15"/>
        <v/>
      </c>
      <c r="AH58" s="400" t="str">
        <f t="shared" si="16"/>
        <v/>
      </c>
      <c r="AI58" s="271"/>
      <c r="AJ58" s="272"/>
      <c r="AK58" s="92">
        <f>IF(ISBLANK(AI58), 'Enter Head to Work Out AE'!$D56, (AI58*AJ58))</f>
        <v>0</v>
      </c>
      <c r="AL58" s="278"/>
      <c r="AM58" s="278"/>
      <c r="AN58" s="237" t="str">
        <f t="shared" si="17"/>
        <v/>
      </c>
      <c r="AO58" s="94" t="str">
        <f t="shared" si="18"/>
        <v/>
      </c>
      <c r="AP58" s="96" t="str">
        <f t="shared" si="19"/>
        <v/>
      </c>
      <c r="AQ58" s="538" t="str">
        <f t="shared" si="20"/>
        <v/>
      </c>
      <c r="AR58" s="99" t="str">
        <f t="shared" si="21"/>
        <v/>
      </c>
      <c r="AS58" s="97" t="str">
        <f t="shared" si="22"/>
        <v/>
      </c>
      <c r="AT58" s="97" t="str">
        <f t="shared" si="23"/>
        <v/>
      </c>
      <c r="AU58" s="394" t="str">
        <f t="shared" si="24"/>
        <v/>
      </c>
      <c r="AV58" s="405" t="str">
        <f t="shared" si="25"/>
        <v/>
      </c>
      <c r="AW58" s="414"/>
      <c r="AX58" s="289"/>
      <c r="AY58" s="289"/>
      <c r="AZ58" s="296"/>
    </row>
    <row r="59" spans="1:52" ht="22.5" customHeight="1">
      <c r="A59" s="120"/>
      <c r="B59" s="259" t="str">
        <f>IF(ISBLANK('Baseline Paddock Data'!B59),"",'Baseline Paddock Data'!B59)</f>
        <v/>
      </c>
      <c r="C59" s="83" t="str">
        <f>IF(ISBLANK('Baseline Paddock Data'!C59),"",'Baseline Paddock Data'!C59)</f>
        <v/>
      </c>
      <c r="D59" s="326">
        <f>IF(ISBLANK(C59),"",(IF(ISBLANK('Baseline Paddock Data'!D59),'Baseline Paddock Data'!F59,'Baseline Paddock Data'!D59/2.471)))</f>
        <v>0</v>
      </c>
      <c r="E59" s="326">
        <f>IF(ISBLANK(C59),"",(IF(ISBLANK('Baseline Paddock Data'!E59),'Baseline Paddock Data'!G59,'Baseline Paddock Data'!E59/2.471)))</f>
        <v>0</v>
      </c>
      <c r="F59" s="230" t="str">
        <f>IF(ISBLANK('Baseline Paddock Data'!H59),"",'Baseline Paddock Data'!H59)</f>
        <v/>
      </c>
      <c r="G59" s="271"/>
      <c r="H59" s="272"/>
      <c r="I59" s="92">
        <f>IF(ISBLANK(G59), 'Enter Head to Work Out AE'!D57, (G59*H59))</f>
        <v>0</v>
      </c>
      <c r="J59" s="278"/>
      <c r="K59" s="278"/>
      <c r="L59" s="237" t="str">
        <f t="shared" si="0"/>
        <v/>
      </c>
      <c r="M59" s="94" t="str">
        <f t="shared" si="1"/>
        <v/>
      </c>
      <c r="N59" s="96" t="str">
        <f t="shared" si="2"/>
        <v/>
      </c>
      <c r="O59" s="281"/>
      <c r="P59" s="99" t="str">
        <f t="shared" si="3"/>
        <v/>
      </c>
      <c r="Q59" s="97" t="str">
        <f t="shared" si="4"/>
        <v/>
      </c>
      <c r="R59" s="97" t="str">
        <f t="shared" si="5"/>
        <v/>
      </c>
      <c r="S59" s="394" t="str">
        <f t="shared" si="6"/>
        <v/>
      </c>
      <c r="T59" s="400" t="str">
        <f t="shared" si="7"/>
        <v/>
      </c>
      <c r="U59" s="271"/>
      <c r="V59" s="272"/>
      <c r="W59" s="92">
        <f>IF(ISBLANK(U59), 'Enter Head to Work Out AE'!$D57, (U59*V59))</f>
        <v>0</v>
      </c>
      <c r="X59" s="278"/>
      <c r="Y59" s="278"/>
      <c r="Z59" s="237" t="str">
        <f t="shared" si="8"/>
        <v/>
      </c>
      <c r="AA59" s="94" t="str">
        <f t="shared" si="9"/>
        <v/>
      </c>
      <c r="AB59" s="96" t="str">
        <f t="shared" si="10"/>
        <v/>
      </c>
      <c r="AC59" s="538" t="str">
        <f t="shared" si="11"/>
        <v/>
      </c>
      <c r="AD59" s="99" t="str">
        <f t="shared" si="12"/>
        <v/>
      </c>
      <c r="AE59" s="97" t="str">
        <f t="shared" si="13"/>
        <v/>
      </c>
      <c r="AF59" s="97" t="str">
        <f t="shared" si="14"/>
        <v/>
      </c>
      <c r="AG59" s="394" t="str">
        <f t="shared" si="15"/>
        <v/>
      </c>
      <c r="AH59" s="400" t="str">
        <f t="shared" si="16"/>
        <v/>
      </c>
      <c r="AI59" s="271"/>
      <c r="AJ59" s="272"/>
      <c r="AK59" s="92">
        <f>IF(ISBLANK(AI59), 'Enter Head to Work Out AE'!$D57, (AI59*AJ59))</f>
        <v>0</v>
      </c>
      <c r="AL59" s="278"/>
      <c r="AM59" s="278"/>
      <c r="AN59" s="237" t="str">
        <f t="shared" si="17"/>
        <v/>
      </c>
      <c r="AO59" s="94" t="str">
        <f t="shared" si="18"/>
        <v/>
      </c>
      <c r="AP59" s="96" t="str">
        <f t="shared" si="19"/>
        <v/>
      </c>
      <c r="AQ59" s="538" t="str">
        <f t="shared" si="20"/>
        <v/>
      </c>
      <c r="AR59" s="99" t="str">
        <f t="shared" si="21"/>
        <v/>
      </c>
      <c r="AS59" s="97" t="str">
        <f t="shared" si="22"/>
        <v/>
      </c>
      <c r="AT59" s="97" t="str">
        <f t="shared" si="23"/>
        <v/>
      </c>
      <c r="AU59" s="394" t="str">
        <f t="shared" si="24"/>
        <v/>
      </c>
      <c r="AV59" s="405" t="str">
        <f t="shared" si="25"/>
        <v/>
      </c>
      <c r="AW59" s="414"/>
      <c r="AX59" s="289"/>
      <c r="AY59" s="289"/>
      <c r="AZ59" s="296"/>
    </row>
    <row r="60" spans="1:52" ht="22.5" customHeight="1">
      <c r="A60" s="120"/>
      <c r="B60" s="259" t="str">
        <f>IF(ISBLANK('Baseline Paddock Data'!B60),"",'Baseline Paddock Data'!B60)</f>
        <v/>
      </c>
      <c r="C60" s="83" t="str">
        <f>IF(ISBLANK('Baseline Paddock Data'!C60),"",'Baseline Paddock Data'!C60)</f>
        <v/>
      </c>
      <c r="D60" s="326">
        <f>IF(ISBLANK(C60),"",(IF(ISBLANK('Baseline Paddock Data'!D60),'Baseline Paddock Data'!F60,'Baseline Paddock Data'!D60/2.471)))</f>
        <v>0</v>
      </c>
      <c r="E60" s="326">
        <f>IF(ISBLANK(C60),"",(IF(ISBLANK('Baseline Paddock Data'!E60),'Baseline Paddock Data'!G60,'Baseline Paddock Data'!E60/2.471)))</f>
        <v>0</v>
      </c>
      <c r="F60" s="230" t="str">
        <f>IF(ISBLANK('Baseline Paddock Data'!H60),"",'Baseline Paddock Data'!H60)</f>
        <v/>
      </c>
      <c r="G60" s="271"/>
      <c r="H60" s="272"/>
      <c r="I60" s="92">
        <f>IF(ISBLANK(G60), 'Enter Head to Work Out AE'!D58, (G60*H60))</f>
        <v>0</v>
      </c>
      <c r="J60" s="278"/>
      <c r="K60" s="278"/>
      <c r="L60" s="237" t="str">
        <f t="shared" si="0"/>
        <v/>
      </c>
      <c r="M60" s="94" t="str">
        <f t="shared" si="1"/>
        <v/>
      </c>
      <c r="N60" s="96" t="str">
        <f t="shared" si="2"/>
        <v/>
      </c>
      <c r="O60" s="281"/>
      <c r="P60" s="99" t="str">
        <f t="shared" si="3"/>
        <v/>
      </c>
      <c r="Q60" s="97" t="str">
        <f t="shared" si="4"/>
        <v/>
      </c>
      <c r="R60" s="97" t="str">
        <f t="shared" si="5"/>
        <v/>
      </c>
      <c r="S60" s="394" t="str">
        <f t="shared" si="6"/>
        <v/>
      </c>
      <c r="T60" s="400" t="str">
        <f t="shared" si="7"/>
        <v/>
      </c>
      <c r="U60" s="271"/>
      <c r="V60" s="272"/>
      <c r="W60" s="92">
        <f>IF(ISBLANK(U60), 'Enter Head to Work Out AE'!$D58, (U60*V60))</f>
        <v>0</v>
      </c>
      <c r="X60" s="278"/>
      <c r="Y60" s="278"/>
      <c r="Z60" s="237" t="str">
        <f t="shared" si="8"/>
        <v/>
      </c>
      <c r="AA60" s="94" t="str">
        <f t="shared" si="9"/>
        <v/>
      </c>
      <c r="AB60" s="96" t="str">
        <f t="shared" si="10"/>
        <v/>
      </c>
      <c r="AC60" s="538" t="str">
        <f t="shared" si="11"/>
        <v/>
      </c>
      <c r="AD60" s="99" t="str">
        <f t="shared" si="12"/>
        <v/>
      </c>
      <c r="AE60" s="97" t="str">
        <f t="shared" si="13"/>
        <v/>
      </c>
      <c r="AF60" s="97" t="str">
        <f t="shared" si="14"/>
        <v/>
      </c>
      <c r="AG60" s="394" t="str">
        <f t="shared" si="15"/>
        <v/>
      </c>
      <c r="AH60" s="400" t="str">
        <f t="shared" si="16"/>
        <v/>
      </c>
      <c r="AI60" s="271"/>
      <c r="AJ60" s="272"/>
      <c r="AK60" s="92">
        <f>IF(ISBLANK(AI60), 'Enter Head to Work Out AE'!$D58, (AI60*AJ60))</f>
        <v>0</v>
      </c>
      <c r="AL60" s="278"/>
      <c r="AM60" s="278"/>
      <c r="AN60" s="237" t="str">
        <f t="shared" si="17"/>
        <v/>
      </c>
      <c r="AO60" s="94" t="str">
        <f t="shared" si="18"/>
        <v/>
      </c>
      <c r="AP60" s="96" t="str">
        <f t="shared" si="19"/>
        <v/>
      </c>
      <c r="AQ60" s="538" t="str">
        <f t="shared" si="20"/>
        <v/>
      </c>
      <c r="AR60" s="99" t="str">
        <f t="shared" si="21"/>
        <v/>
      </c>
      <c r="AS60" s="97" t="str">
        <f t="shared" si="22"/>
        <v/>
      </c>
      <c r="AT60" s="97" t="str">
        <f t="shared" si="23"/>
        <v/>
      </c>
      <c r="AU60" s="394" t="str">
        <f t="shared" si="24"/>
        <v/>
      </c>
      <c r="AV60" s="405" t="str">
        <f t="shared" si="25"/>
        <v/>
      </c>
      <c r="AW60" s="414"/>
      <c r="AX60" s="289"/>
      <c r="AY60" s="289"/>
      <c r="AZ60" s="296"/>
    </row>
    <row r="61" spans="1:52" ht="22.5" customHeight="1">
      <c r="A61" s="120"/>
      <c r="B61" s="259" t="str">
        <f>IF(ISBLANK('Baseline Paddock Data'!B61),"",'Baseline Paddock Data'!B61)</f>
        <v/>
      </c>
      <c r="C61" s="83" t="str">
        <f>IF(ISBLANK('Baseline Paddock Data'!C61),"",'Baseline Paddock Data'!C61)</f>
        <v/>
      </c>
      <c r="D61" s="326">
        <f>IF(ISBLANK(C61),"",(IF(ISBLANK('Baseline Paddock Data'!D61),'Baseline Paddock Data'!F61,'Baseline Paddock Data'!D61/2.471)))</f>
        <v>0</v>
      </c>
      <c r="E61" s="326">
        <f>IF(ISBLANK(C61),"",(IF(ISBLANK('Baseline Paddock Data'!E61),'Baseline Paddock Data'!G61,'Baseline Paddock Data'!E61/2.471)))</f>
        <v>0</v>
      </c>
      <c r="F61" s="230" t="str">
        <f>IF(ISBLANK('Baseline Paddock Data'!H61),"",'Baseline Paddock Data'!H61)</f>
        <v/>
      </c>
      <c r="G61" s="271"/>
      <c r="H61" s="272"/>
      <c r="I61" s="92">
        <f>IF(ISBLANK(G61), 'Enter Head to Work Out AE'!D59, (G61*H61))</f>
        <v>0</v>
      </c>
      <c r="J61" s="278"/>
      <c r="K61" s="278"/>
      <c r="L61" s="237" t="str">
        <f t="shared" si="0"/>
        <v/>
      </c>
      <c r="M61" s="94" t="str">
        <f t="shared" si="1"/>
        <v/>
      </c>
      <c r="N61" s="96" t="str">
        <f t="shared" si="2"/>
        <v/>
      </c>
      <c r="O61" s="281"/>
      <c r="P61" s="99" t="str">
        <f t="shared" si="3"/>
        <v/>
      </c>
      <c r="Q61" s="97" t="str">
        <f t="shared" si="4"/>
        <v/>
      </c>
      <c r="R61" s="97" t="str">
        <f t="shared" si="5"/>
        <v/>
      </c>
      <c r="S61" s="394" t="str">
        <f t="shared" si="6"/>
        <v/>
      </c>
      <c r="T61" s="400" t="str">
        <f t="shared" si="7"/>
        <v/>
      </c>
      <c r="U61" s="271"/>
      <c r="V61" s="272"/>
      <c r="W61" s="92">
        <f>IF(ISBLANK(U61), 'Enter Head to Work Out AE'!$D59, (U61*V61))</f>
        <v>0</v>
      </c>
      <c r="X61" s="278"/>
      <c r="Y61" s="278"/>
      <c r="Z61" s="237" t="str">
        <f t="shared" si="8"/>
        <v/>
      </c>
      <c r="AA61" s="94" t="str">
        <f t="shared" si="9"/>
        <v/>
      </c>
      <c r="AB61" s="96" t="str">
        <f t="shared" si="10"/>
        <v/>
      </c>
      <c r="AC61" s="538" t="str">
        <f t="shared" si="11"/>
        <v/>
      </c>
      <c r="AD61" s="99" t="str">
        <f t="shared" si="12"/>
        <v/>
      </c>
      <c r="AE61" s="97" t="str">
        <f t="shared" si="13"/>
        <v/>
      </c>
      <c r="AF61" s="97" t="str">
        <f t="shared" si="14"/>
        <v/>
      </c>
      <c r="AG61" s="394" t="str">
        <f t="shared" si="15"/>
        <v/>
      </c>
      <c r="AH61" s="400" t="str">
        <f t="shared" si="16"/>
        <v/>
      </c>
      <c r="AI61" s="271"/>
      <c r="AJ61" s="272"/>
      <c r="AK61" s="92">
        <f>IF(ISBLANK(AI61), 'Enter Head to Work Out AE'!$D59, (AI61*AJ61))</f>
        <v>0</v>
      </c>
      <c r="AL61" s="278"/>
      <c r="AM61" s="278"/>
      <c r="AN61" s="237" t="str">
        <f t="shared" si="17"/>
        <v/>
      </c>
      <c r="AO61" s="94" t="str">
        <f t="shared" si="18"/>
        <v/>
      </c>
      <c r="AP61" s="96" t="str">
        <f t="shared" si="19"/>
        <v/>
      </c>
      <c r="AQ61" s="538" t="str">
        <f t="shared" si="20"/>
        <v/>
      </c>
      <c r="AR61" s="99" t="str">
        <f t="shared" si="21"/>
        <v/>
      </c>
      <c r="AS61" s="97" t="str">
        <f t="shared" si="22"/>
        <v/>
      </c>
      <c r="AT61" s="97" t="str">
        <f t="shared" si="23"/>
        <v/>
      </c>
      <c r="AU61" s="394" t="str">
        <f t="shared" si="24"/>
        <v/>
      </c>
      <c r="AV61" s="405" t="str">
        <f t="shared" si="25"/>
        <v/>
      </c>
      <c r="AW61" s="414"/>
      <c r="AX61" s="289"/>
      <c r="AY61" s="289"/>
      <c r="AZ61" s="296"/>
    </row>
    <row r="62" spans="1:52" ht="22.5" customHeight="1">
      <c r="A62" s="120"/>
      <c r="B62" s="259" t="str">
        <f>IF(ISBLANK('Baseline Paddock Data'!B62),"",'Baseline Paddock Data'!B62)</f>
        <v/>
      </c>
      <c r="C62" s="83" t="str">
        <f>IF(ISBLANK('Baseline Paddock Data'!C62),"",'Baseline Paddock Data'!C62)</f>
        <v/>
      </c>
      <c r="D62" s="326">
        <f>IF(ISBLANK(C62),"",(IF(ISBLANK('Baseline Paddock Data'!D62),'Baseline Paddock Data'!F62,'Baseline Paddock Data'!D62/2.471)))</f>
        <v>0</v>
      </c>
      <c r="E62" s="326">
        <f>IF(ISBLANK(C62),"",(IF(ISBLANK('Baseline Paddock Data'!E62),'Baseline Paddock Data'!G62,'Baseline Paddock Data'!E62/2.471)))</f>
        <v>0</v>
      </c>
      <c r="F62" s="230" t="str">
        <f>IF(ISBLANK('Baseline Paddock Data'!H62),"",'Baseline Paddock Data'!H62)</f>
        <v/>
      </c>
      <c r="G62" s="271"/>
      <c r="H62" s="272"/>
      <c r="I62" s="92">
        <f>IF(ISBLANK(G62), 'Enter Head to Work Out AE'!D60, (G62*H62))</f>
        <v>0</v>
      </c>
      <c r="J62" s="278"/>
      <c r="K62" s="278"/>
      <c r="L62" s="237" t="str">
        <f t="shared" si="0"/>
        <v/>
      </c>
      <c r="M62" s="94" t="str">
        <f t="shared" si="1"/>
        <v/>
      </c>
      <c r="N62" s="96" t="str">
        <f t="shared" si="2"/>
        <v/>
      </c>
      <c r="O62" s="281"/>
      <c r="P62" s="99" t="str">
        <f t="shared" si="3"/>
        <v/>
      </c>
      <c r="Q62" s="97" t="str">
        <f t="shared" si="4"/>
        <v/>
      </c>
      <c r="R62" s="97" t="str">
        <f t="shared" si="5"/>
        <v/>
      </c>
      <c r="S62" s="394" t="str">
        <f t="shared" si="6"/>
        <v/>
      </c>
      <c r="T62" s="400" t="str">
        <f t="shared" si="7"/>
        <v/>
      </c>
      <c r="U62" s="271"/>
      <c r="V62" s="272"/>
      <c r="W62" s="92">
        <f>IF(ISBLANK(U62), 'Enter Head to Work Out AE'!$D60, (U62*V62))</f>
        <v>0</v>
      </c>
      <c r="X62" s="278"/>
      <c r="Y62" s="278"/>
      <c r="Z62" s="237" t="str">
        <f t="shared" si="8"/>
        <v/>
      </c>
      <c r="AA62" s="94" t="str">
        <f t="shared" si="9"/>
        <v/>
      </c>
      <c r="AB62" s="96" t="str">
        <f t="shared" si="10"/>
        <v/>
      </c>
      <c r="AC62" s="538" t="str">
        <f t="shared" si="11"/>
        <v/>
      </c>
      <c r="AD62" s="99" t="str">
        <f t="shared" si="12"/>
        <v/>
      </c>
      <c r="AE62" s="97" t="str">
        <f t="shared" si="13"/>
        <v/>
      </c>
      <c r="AF62" s="97" t="str">
        <f t="shared" si="14"/>
        <v/>
      </c>
      <c r="AG62" s="394" t="str">
        <f t="shared" si="15"/>
        <v/>
      </c>
      <c r="AH62" s="400" t="str">
        <f t="shared" si="16"/>
        <v/>
      </c>
      <c r="AI62" s="271"/>
      <c r="AJ62" s="272"/>
      <c r="AK62" s="92">
        <f>IF(ISBLANK(AI62), 'Enter Head to Work Out AE'!$D60, (AI62*AJ62))</f>
        <v>0</v>
      </c>
      <c r="AL62" s="278"/>
      <c r="AM62" s="278"/>
      <c r="AN62" s="237" t="str">
        <f t="shared" si="17"/>
        <v/>
      </c>
      <c r="AO62" s="94" t="str">
        <f t="shared" si="18"/>
        <v/>
      </c>
      <c r="AP62" s="96" t="str">
        <f t="shared" si="19"/>
        <v/>
      </c>
      <c r="AQ62" s="538" t="str">
        <f t="shared" si="20"/>
        <v/>
      </c>
      <c r="AR62" s="99" t="str">
        <f t="shared" si="21"/>
        <v/>
      </c>
      <c r="AS62" s="97" t="str">
        <f t="shared" si="22"/>
        <v/>
      </c>
      <c r="AT62" s="97" t="str">
        <f t="shared" si="23"/>
        <v/>
      </c>
      <c r="AU62" s="394" t="str">
        <f t="shared" si="24"/>
        <v/>
      </c>
      <c r="AV62" s="405" t="str">
        <f t="shared" si="25"/>
        <v/>
      </c>
      <c r="AW62" s="414"/>
      <c r="AX62" s="289"/>
      <c r="AY62" s="289"/>
      <c r="AZ62" s="296"/>
    </row>
    <row r="63" spans="1:52" ht="22.5" customHeight="1">
      <c r="A63" s="120"/>
      <c r="B63" s="259" t="str">
        <f>IF(ISBLANK('Baseline Paddock Data'!B63),"",'Baseline Paddock Data'!B63)</f>
        <v/>
      </c>
      <c r="C63" s="83" t="str">
        <f>IF(ISBLANK('Baseline Paddock Data'!C63),"",'Baseline Paddock Data'!C63)</f>
        <v/>
      </c>
      <c r="D63" s="326">
        <f>IF(ISBLANK(C63),"",(IF(ISBLANK('Baseline Paddock Data'!D63),'Baseline Paddock Data'!F63,'Baseline Paddock Data'!D63/2.471)))</f>
        <v>0</v>
      </c>
      <c r="E63" s="326">
        <f>IF(ISBLANK(C63),"",(IF(ISBLANK('Baseline Paddock Data'!E63),'Baseline Paddock Data'!G63,'Baseline Paddock Data'!E63/2.471)))</f>
        <v>0</v>
      </c>
      <c r="F63" s="230" t="str">
        <f>IF(ISBLANK('Baseline Paddock Data'!H63),"",'Baseline Paddock Data'!H63)</f>
        <v/>
      </c>
      <c r="G63" s="271"/>
      <c r="H63" s="272"/>
      <c r="I63" s="92">
        <f>IF(ISBLANK(G63), 'Enter Head to Work Out AE'!D61, (G63*H63))</f>
        <v>0</v>
      </c>
      <c r="J63" s="278"/>
      <c r="K63" s="278"/>
      <c r="L63" s="237" t="str">
        <f t="shared" si="0"/>
        <v/>
      </c>
      <c r="M63" s="94" t="str">
        <f t="shared" si="1"/>
        <v/>
      </c>
      <c r="N63" s="96" t="str">
        <f t="shared" si="2"/>
        <v/>
      </c>
      <c r="O63" s="281"/>
      <c r="P63" s="99" t="str">
        <f t="shared" si="3"/>
        <v/>
      </c>
      <c r="Q63" s="97" t="str">
        <f t="shared" si="4"/>
        <v/>
      </c>
      <c r="R63" s="97" t="str">
        <f t="shared" si="5"/>
        <v/>
      </c>
      <c r="S63" s="394" t="str">
        <f t="shared" si="6"/>
        <v/>
      </c>
      <c r="T63" s="400" t="str">
        <f t="shared" si="7"/>
        <v/>
      </c>
      <c r="U63" s="271"/>
      <c r="V63" s="272"/>
      <c r="W63" s="92">
        <f>IF(ISBLANK(U63), 'Enter Head to Work Out AE'!$D61, (U63*V63))</f>
        <v>0</v>
      </c>
      <c r="X63" s="278"/>
      <c r="Y63" s="278"/>
      <c r="Z63" s="237" t="str">
        <f t="shared" si="8"/>
        <v/>
      </c>
      <c r="AA63" s="94" t="str">
        <f t="shared" si="9"/>
        <v/>
      </c>
      <c r="AB63" s="96" t="str">
        <f t="shared" si="10"/>
        <v/>
      </c>
      <c r="AC63" s="538" t="str">
        <f t="shared" si="11"/>
        <v/>
      </c>
      <c r="AD63" s="99" t="str">
        <f t="shared" si="12"/>
        <v/>
      </c>
      <c r="AE63" s="97" t="str">
        <f t="shared" si="13"/>
        <v/>
      </c>
      <c r="AF63" s="97" t="str">
        <f t="shared" si="14"/>
        <v/>
      </c>
      <c r="AG63" s="394" t="str">
        <f t="shared" si="15"/>
        <v/>
      </c>
      <c r="AH63" s="400" t="str">
        <f t="shared" si="16"/>
        <v/>
      </c>
      <c r="AI63" s="271"/>
      <c r="AJ63" s="272"/>
      <c r="AK63" s="92">
        <f>IF(ISBLANK(AI63), 'Enter Head to Work Out AE'!$D61, (AI63*AJ63))</f>
        <v>0</v>
      </c>
      <c r="AL63" s="278"/>
      <c r="AM63" s="278"/>
      <c r="AN63" s="237" t="str">
        <f t="shared" si="17"/>
        <v/>
      </c>
      <c r="AO63" s="94" t="str">
        <f t="shared" si="18"/>
        <v/>
      </c>
      <c r="AP63" s="96" t="str">
        <f t="shared" si="19"/>
        <v/>
      </c>
      <c r="AQ63" s="538" t="str">
        <f t="shared" si="20"/>
        <v/>
      </c>
      <c r="AR63" s="99" t="str">
        <f t="shared" si="21"/>
        <v/>
      </c>
      <c r="AS63" s="97" t="str">
        <f t="shared" si="22"/>
        <v/>
      </c>
      <c r="AT63" s="97" t="str">
        <f t="shared" si="23"/>
        <v/>
      </c>
      <c r="AU63" s="394" t="str">
        <f t="shared" si="24"/>
        <v/>
      </c>
      <c r="AV63" s="405" t="str">
        <f t="shared" si="25"/>
        <v/>
      </c>
      <c r="AW63" s="414"/>
      <c r="AX63" s="289"/>
      <c r="AY63" s="289"/>
      <c r="AZ63" s="296"/>
    </row>
    <row r="64" spans="1:52" ht="22.5" customHeight="1">
      <c r="A64" s="120"/>
      <c r="B64" s="259" t="str">
        <f>IF(ISBLANK('Baseline Paddock Data'!B64),"",'Baseline Paddock Data'!B64)</f>
        <v/>
      </c>
      <c r="C64" s="83" t="str">
        <f>IF(ISBLANK('Baseline Paddock Data'!C64),"",'Baseline Paddock Data'!C64)</f>
        <v/>
      </c>
      <c r="D64" s="326">
        <f>IF(ISBLANK(C64),"",(IF(ISBLANK('Baseline Paddock Data'!D64),'Baseline Paddock Data'!F64,'Baseline Paddock Data'!D64/2.471)))</f>
        <v>0</v>
      </c>
      <c r="E64" s="326">
        <f>IF(ISBLANK(C64),"",(IF(ISBLANK('Baseline Paddock Data'!E64),'Baseline Paddock Data'!G64,'Baseline Paddock Data'!E64/2.471)))</f>
        <v>0</v>
      </c>
      <c r="F64" s="230" t="str">
        <f>IF(ISBLANK('Baseline Paddock Data'!H64),"",'Baseline Paddock Data'!H64)</f>
        <v/>
      </c>
      <c r="G64" s="271"/>
      <c r="H64" s="272"/>
      <c r="I64" s="92">
        <f>IF(ISBLANK(G64), 'Enter Head to Work Out AE'!D62, (G64*H64))</f>
        <v>0</v>
      </c>
      <c r="J64" s="278"/>
      <c r="K64" s="278"/>
      <c r="L64" s="237" t="str">
        <f t="shared" si="0"/>
        <v/>
      </c>
      <c r="M64" s="94" t="str">
        <f t="shared" si="1"/>
        <v/>
      </c>
      <c r="N64" s="96" t="str">
        <f t="shared" si="2"/>
        <v/>
      </c>
      <c r="O64" s="281"/>
      <c r="P64" s="99" t="str">
        <f t="shared" si="3"/>
        <v/>
      </c>
      <c r="Q64" s="97" t="str">
        <f t="shared" si="4"/>
        <v/>
      </c>
      <c r="R64" s="97" t="str">
        <f t="shared" si="5"/>
        <v/>
      </c>
      <c r="S64" s="394" t="str">
        <f t="shared" si="6"/>
        <v/>
      </c>
      <c r="T64" s="400" t="str">
        <f t="shared" si="7"/>
        <v/>
      </c>
      <c r="U64" s="271"/>
      <c r="V64" s="272"/>
      <c r="W64" s="92">
        <f>IF(ISBLANK(U64), 'Enter Head to Work Out AE'!$D62, (U64*V64))</f>
        <v>0</v>
      </c>
      <c r="X64" s="278"/>
      <c r="Y64" s="278"/>
      <c r="Z64" s="237" t="str">
        <f t="shared" si="8"/>
        <v/>
      </c>
      <c r="AA64" s="94" t="str">
        <f t="shared" si="9"/>
        <v/>
      </c>
      <c r="AB64" s="96" t="str">
        <f t="shared" si="10"/>
        <v/>
      </c>
      <c r="AC64" s="538" t="str">
        <f t="shared" si="11"/>
        <v/>
      </c>
      <c r="AD64" s="99" t="str">
        <f t="shared" si="12"/>
        <v/>
      </c>
      <c r="AE64" s="97" t="str">
        <f t="shared" si="13"/>
        <v/>
      </c>
      <c r="AF64" s="97" t="str">
        <f t="shared" si="14"/>
        <v/>
      </c>
      <c r="AG64" s="394" t="str">
        <f t="shared" si="15"/>
        <v/>
      </c>
      <c r="AH64" s="400" t="str">
        <f t="shared" si="16"/>
        <v/>
      </c>
      <c r="AI64" s="271"/>
      <c r="AJ64" s="272"/>
      <c r="AK64" s="92">
        <f>IF(ISBLANK(AI64), 'Enter Head to Work Out AE'!$D62, (AI64*AJ64))</f>
        <v>0</v>
      </c>
      <c r="AL64" s="278"/>
      <c r="AM64" s="278"/>
      <c r="AN64" s="237" t="str">
        <f t="shared" si="17"/>
        <v/>
      </c>
      <c r="AO64" s="94" t="str">
        <f t="shared" si="18"/>
        <v/>
      </c>
      <c r="AP64" s="96" t="str">
        <f t="shared" si="19"/>
        <v/>
      </c>
      <c r="AQ64" s="538" t="str">
        <f t="shared" si="20"/>
        <v/>
      </c>
      <c r="AR64" s="99" t="str">
        <f t="shared" si="21"/>
        <v/>
      </c>
      <c r="AS64" s="97" t="str">
        <f t="shared" si="22"/>
        <v/>
      </c>
      <c r="AT64" s="97" t="str">
        <f t="shared" si="23"/>
        <v/>
      </c>
      <c r="AU64" s="394" t="str">
        <f t="shared" si="24"/>
        <v/>
      </c>
      <c r="AV64" s="405" t="str">
        <f t="shared" si="25"/>
        <v/>
      </c>
      <c r="AW64" s="414"/>
      <c r="AX64" s="289"/>
      <c r="AY64" s="289"/>
      <c r="AZ64" s="296"/>
    </row>
    <row r="65" spans="1:52" ht="22.5" customHeight="1">
      <c r="A65" s="120"/>
      <c r="B65" s="259" t="str">
        <f>IF(ISBLANK('Baseline Paddock Data'!B65),"",'Baseline Paddock Data'!B65)</f>
        <v/>
      </c>
      <c r="C65" s="83" t="str">
        <f>IF(ISBLANK('Baseline Paddock Data'!C65),"",'Baseline Paddock Data'!C65)</f>
        <v/>
      </c>
      <c r="D65" s="326">
        <f>IF(ISBLANK(C65),"",(IF(ISBLANK('Baseline Paddock Data'!D65),'Baseline Paddock Data'!F65,'Baseline Paddock Data'!D65/2.471)))</f>
        <v>0</v>
      </c>
      <c r="E65" s="326">
        <f>IF(ISBLANK(C65),"",(IF(ISBLANK('Baseline Paddock Data'!E65),'Baseline Paddock Data'!G65,'Baseline Paddock Data'!E65/2.471)))</f>
        <v>0</v>
      </c>
      <c r="F65" s="230" t="str">
        <f>IF(ISBLANK('Baseline Paddock Data'!H65),"",'Baseline Paddock Data'!H65)</f>
        <v/>
      </c>
      <c r="G65" s="271"/>
      <c r="H65" s="272"/>
      <c r="I65" s="92">
        <f>IF(ISBLANK(G65), 'Enter Head to Work Out AE'!D63, (G65*H65))</f>
        <v>0</v>
      </c>
      <c r="J65" s="278"/>
      <c r="K65" s="278"/>
      <c r="L65" s="237" t="str">
        <f t="shared" si="0"/>
        <v/>
      </c>
      <c r="M65" s="94" t="str">
        <f t="shared" si="1"/>
        <v/>
      </c>
      <c r="N65" s="96" t="str">
        <f t="shared" si="2"/>
        <v/>
      </c>
      <c r="O65" s="281"/>
      <c r="P65" s="99" t="str">
        <f t="shared" si="3"/>
        <v/>
      </c>
      <c r="Q65" s="97" t="str">
        <f t="shared" si="4"/>
        <v/>
      </c>
      <c r="R65" s="97" t="str">
        <f t="shared" si="5"/>
        <v/>
      </c>
      <c r="S65" s="394" t="str">
        <f t="shared" si="6"/>
        <v/>
      </c>
      <c r="T65" s="400" t="str">
        <f t="shared" si="7"/>
        <v/>
      </c>
      <c r="U65" s="271"/>
      <c r="V65" s="272"/>
      <c r="W65" s="92">
        <f>IF(ISBLANK(U65), 'Enter Head to Work Out AE'!$D63, (U65*V65))</f>
        <v>0</v>
      </c>
      <c r="X65" s="278"/>
      <c r="Y65" s="278"/>
      <c r="Z65" s="237" t="str">
        <f t="shared" si="8"/>
        <v/>
      </c>
      <c r="AA65" s="94" t="str">
        <f t="shared" si="9"/>
        <v/>
      </c>
      <c r="AB65" s="96" t="str">
        <f t="shared" si="10"/>
        <v/>
      </c>
      <c r="AC65" s="538" t="str">
        <f t="shared" si="11"/>
        <v/>
      </c>
      <c r="AD65" s="99" t="str">
        <f t="shared" si="12"/>
        <v/>
      </c>
      <c r="AE65" s="97" t="str">
        <f t="shared" si="13"/>
        <v/>
      </c>
      <c r="AF65" s="97" t="str">
        <f t="shared" si="14"/>
        <v/>
      </c>
      <c r="AG65" s="394" t="str">
        <f t="shared" si="15"/>
        <v/>
      </c>
      <c r="AH65" s="400" t="str">
        <f t="shared" si="16"/>
        <v/>
      </c>
      <c r="AI65" s="271"/>
      <c r="AJ65" s="272"/>
      <c r="AK65" s="92">
        <f>IF(ISBLANK(AI65), 'Enter Head to Work Out AE'!$D63, (AI65*AJ65))</f>
        <v>0</v>
      </c>
      <c r="AL65" s="278"/>
      <c r="AM65" s="278"/>
      <c r="AN65" s="237" t="str">
        <f t="shared" si="17"/>
        <v/>
      </c>
      <c r="AO65" s="94" t="str">
        <f t="shared" si="18"/>
        <v/>
      </c>
      <c r="AP65" s="96" t="str">
        <f t="shared" si="19"/>
        <v/>
      </c>
      <c r="AQ65" s="538" t="str">
        <f t="shared" si="20"/>
        <v/>
      </c>
      <c r="AR65" s="99" t="str">
        <f t="shared" si="21"/>
        <v/>
      </c>
      <c r="AS65" s="97" t="str">
        <f t="shared" si="22"/>
        <v/>
      </c>
      <c r="AT65" s="97" t="str">
        <f t="shared" si="23"/>
        <v/>
      </c>
      <c r="AU65" s="394" t="str">
        <f t="shared" si="24"/>
        <v/>
      </c>
      <c r="AV65" s="405" t="str">
        <f t="shared" si="25"/>
        <v/>
      </c>
      <c r="AW65" s="414"/>
      <c r="AX65" s="289"/>
      <c r="AY65" s="289"/>
      <c r="AZ65" s="296"/>
    </row>
    <row r="66" spans="1:52" ht="22.5" customHeight="1">
      <c r="A66" s="120"/>
      <c r="B66" s="259" t="str">
        <f>IF(ISBLANK('Baseline Paddock Data'!B66),"",'Baseline Paddock Data'!B66)</f>
        <v/>
      </c>
      <c r="C66" s="83" t="str">
        <f>IF(ISBLANK('Baseline Paddock Data'!C66),"",'Baseline Paddock Data'!C66)</f>
        <v/>
      </c>
      <c r="D66" s="326">
        <f>IF(ISBLANK(C66),"",(IF(ISBLANK('Baseline Paddock Data'!D66),'Baseline Paddock Data'!F66,'Baseline Paddock Data'!D66/2.471)))</f>
        <v>0</v>
      </c>
      <c r="E66" s="326">
        <f>IF(ISBLANK(C66),"",(IF(ISBLANK('Baseline Paddock Data'!E66),'Baseline Paddock Data'!G66,'Baseline Paddock Data'!E66/2.471)))</f>
        <v>0</v>
      </c>
      <c r="F66" s="230" t="str">
        <f>IF(ISBLANK('Baseline Paddock Data'!H66),"",'Baseline Paddock Data'!H66)</f>
        <v/>
      </c>
      <c r="G66" s="271"/>
      <c r="H66" s="272"/>
      <c r="I66" s="92">
        <f>IF(ISBLANK(G66), 'Enter Head to Work Out AE'!D64, (G66*H66))</f>
        <v>0</v>
      </c>
      <c r="J66" s="278"/>
      <c r="K66" s="278"/>
      <c r="L66" s="237" t="str">
        <f t="shared" si="0"/>
        <v/>
      </c>
      <c r="M66" s="94" t="str">
        <f t="shared" si="1"/>
        <v/>
      </c>
      <c r="N66" s="96" t="str">
        <f t="shared" si="2"/>
        <v/>
      </c>
      <c r="O66" s="281"/>
      <c r="P66" s="99" t="str">
        <f t="shared" si="3"/>
        <v/>
      </c>
      <c r="Q66" s="97" t="str">
        <f t="shared" si="4"/>
        <v/>
      </c>
      <c r="R66" s="97" t="str">
        <f t="shared" si="5"/>
        <v/>
      </c>
      <c r="S66" s="394" t="str">
        <f t="shared" si="6"/>
        <v/>
      </c>
      <c r="T66" s="400" t="str">
        <f t="shared" si="7"/>
        <v/>
      </c>
      <c r="U66" s="271"/>
      <c r="V66" s="272"/>
      <c r="W66" s="92">
        <f>IF(ISBLANK(U66), 'Enter Head to Work Out AE'!$D64, (U66*V66))</f>
        <v>0</v>
      </c>
      <c r="X66" s="278"/>
      <c r="Y66" s="278"/>
      <c r="Z66" s="237" t="str">
        <f t="shared" si="8"/>
        <v/>
      </c>
      <c r="AA66" s="94" t="str">
        <f t="shared" si="9"/>
        <v/>
      </c>
      <c r="AB66" s="96" t="str">
        <f t="shared" si="10"/>
        <v/>
      </c>
      <c r="AC66" s="538" t="str">
        <f t="shared" si="11"/>
        <v/>
      </c>
      <c r="AD66" s="99" t="str">
        <f t="shared" si="12"/>
        <v/>
      </c>
      <c r="AE66" s="97" t="str">
        <f t="shared" si="13"/>
        <v/>
      </c>
      <c r="AF66" s="97" t="str">
        <f t="shared" si="14"/>
        <v/>
      </c>
      <c r="AG66" s="394" t="str">
        <f t="shared" si="15"/>
        <v/>
      </c>
      <c r="AH66" s="400" t="str">
        <f t="shared" si="16"/>
        <v/>
      </c>
      <c r="AI66" s="271"/>
      <c r="AJ66" s="272"/>
      <c r="AK66" s="92">
        <f>IF(ISBLANK(AI66), 'Enter Head to Work Out AE'!$D64, (AI66*AJ66))</f>
        <v>0</v>
      </c>
      <c r="AL66" s="278"/>
      <c r="AM66" s="278"/>
      <c r="AN66" s="237" t="str">
        <f t="shared" si="17"/>
        <v/>
      </c>
      <c r="AO66" s="94" t="str">
        <f t="shared" si="18"/>
        <v/>
      </c>
      <c r="AP66" s="96" t="str">
        <f t="shared" si="19"/>
        <v/>
      </c>
      <c r="AQ66" s="538" t="str">
        <f t="shared" si="20"/>
        <v/>
      </c>
      <c r="AR66" s="99" t="str">
        <f t="shared" si="21"/>
        <v/>
      </c>
      <c r="AS66" s="97" t="str">
        <f t="shared" si="22"/>
        <v/>
      </c>
      <c r="AT66" s="97" t="str">
        <f t="shared" si="23"/>
        <v/>
      </c>
      <c r="AU66" s="394" t="str">
        <f t="shared" si="24"/>
        <v/>
      </c>
      <c r="AV66" s="405" t="str">
        <f t="shared" si="25"/>
        <v/>
      </c>
      <c r="AW66" s="414"/>
      <c r="AX66" s="289"/>
      <c r="AY66" s="289"/>
      <c r="AZ66" s="296"/>
    </row>
    <row r="67" spans="1:52" ht="22.5" customHeight="1">
      <c r="A67" s="120"/>
      <c r="B67" s="259" t="str">
        <f>IF(ISBLANK('Baseline Paddock Data'!B67),"",'Baseline Paddock Data'!B67)</f>
        <v/>
      </c>
      <c r="C67" s="83" t="str">
        <f>IF(ISBLANK('Baseline Paddock Data'!C67),"",'Baseline Paddock Data'!C67)</f>
        <v/>
      </c>
      <c r="D67" s="326">
        <f>IF(ISBLANK(C67),"",(IF(ISBLANK('Baseline Paddock Data'!D67),'Baseline Paddock Data'!F67,'Baseline Paddock Data'!D67/2.471)))</f>
        <v>0</v>
      </c>
      <c r="E67" s="326">
        <f>IF(ISBLANK(C67),"",(IF(ISBLANK('Baseline Paddock Data'!E67),'Baseline Paddock Data'!G67,'Baseline Paddock Data'!E67/2.471)))</f>
        <v>0</v>
      </c>
      <c r="F67" s="230" t="str">
        <f>IF(ISBLANK('Baseline Paddock Data'!H67),"",'Baseline Paddock Data'!H67)</f>
        <v/>
      </c>
      <c r="G67" s="271"/>
      <c r="H67" s="272"/>
      <c r="I67" s="92">
        <f>IF(ISBLANK(G67), 'Enter Head to Work Out AE'!D65, (G67*H67))</f>
        <v>0</v>
      </c>
      <c r="J67" s="278"/>
      <c r="K67" s="278"/>
      <c r="L67" s="237" t="str">
        <f t="shared" si="0"/>
        <v/>
      </c>
      <c r="M67" s="94" t="str">
        <f t="shared" si="1"/>
        <v/>
      </c>
      <c r="N67" s="96" t="str">
        <f t="shared" si="2"/>
        <v/>
      </c>
      <c r="O67" s="281"/>
      <c r="P67" s="99" t="str">
        <f t="shared" si="3"/>
        <v/>
      </c>
      <c r="Q67" s="97" t="str">
        <f t="shared" si="4"/>
        <v/>
      </c>
      <c r="R67" s="97" t="str">
        <f t="shared" si="5"/>
        <v/>
      </c>
      <c r="S67" s="394" t="str">
        <f t="shared" si="6"/>
        <v/>
      </c>
      <c r="T67" s="400" t="str">
        <f t="shared" si="7"/>
        <v/>
      </c>
      <c r="U67" s="271"/>
      <c r="V67" s="272"/>
      <c r="W67" s="92">
        <f>IF(ISBLANK(U67), 'Enter Head to Work Out AE'!$D65, (U67*V67))</f>
        <v>0</v>
      </c>
      <c r="X67" s="278"/>
      <c r="Y67" s="278"/>
      <c r="Z67" s="237" t="str">
        <f t="shared" si="8"/>
        <v/>
      </c>
      <c r="AA67" s="94" t="str">
        <f t="shared" si="9"/>
        <v/>
      </c>
      <c r="AB67" s="96" t="str">
        <f t="shared" si="10"/>
        <v/>
      </c>
      <c r="AC67" s="538" t="str">
        <f t="shared" si="11"/>
        <v/>
      </c>
      <c r="AD67" s="99" t="str">
        <f t="shared" si="12"/>
        <v/>
      </c>
      <c r="AE67" s="97" t="str">
        <f t="shared" si="13"/>
        <v/>
      </c>
      <c r="AF67" s="97" t="str">
        <f t="shared" si="14"/>
        <v/>
      </c>
      <c r="AG67" s="394" t="str">
        <f t="shared" si="15"/>
        <v/>
      </c>
      <c r="AH67" s="400" t="str">
        <f t="shared" si="16"/>
        <v/>
      </c>
      <c r="AI67" s="271"/>
      <c r="AJ67" s="272"/>
      <c r="AK67" s="92">
        <f>IF(ISBLANK(AI67), 'Enter Head to Work Out AE'!$D65, (AI67*AJ67))</f>
        <v>0</v>
      </c>
      <c r="AL67" s="278"/>
      <c r="AM67" s="278"/>
      <c r="AN67" s="237" t="str">
        <f t="shared" si="17"/>
        <v/>
      </c>
      <c r="AO67" s="94" t="str">
        <f t="shared" si="18"/>
        <v/>
      </c>
      <c r="AP67" s="96" t="str">
        <f t="shared" si="19"/>
        <v/>
      </c>
      <c r="AQ67" s="538" t="str">
        <f t="shared" si="20"/>
        <v/>
      </c>
      <c r="AR67" s="99" t="str">
        <f t="shared" si="21"/>
        <v/>
      </c>
      <c r="AS67" s="97" t="str">
        <f t="shared" si="22"/>
        <v/>
      </c>
      <c r="AT67" s="97" t="str">
        <f t="shared" si="23"/>
        <v/>
      </c>
      <c r="AU67" s="394" t="str">
        <f t="shared" si="24"/>
        <v/>
      </c>
      <c r="AV67" s="405" t="str">
        <f t="shared" si="25"/>
        <v/>
      </c>
      <c r="AW67" s="414"/>
      <c r="AX67" s="289"/>
      <c r="AY67" s="289"/>
      <c r="AZ67" s="296"/>
    </row>
    <row r="68" spans="1:52" ht="22.5" customHeight="1">
      <c r="A68" s="120"/>
      <c r="B68" s="259" t="str">
        <f>IF(ISBLANK('Baseline Paddock Data'!B68),"",'Baseline Paddock Data'!B68)</f>
        <v/>
      </c>
      <c r="C68" s="83" t="str">
        <f>IF(ISBLANK('Baseline Paddock Data'!C68),"",'Baseline Paddock Data'!C68)</f>
        <v/>
      </c>
      <c r="D68" s="326">
        <f>IF(ISBLANK(C68),"",(IF(ISBLANK('Baseline Paddock Data'!D68),'Baseline Paddock Data'!F68,'Baseline Paddock Data'!D68/2.471)))</f>
        <v>0</v>
      </c>
      <c r="E68" s="326">
        <f>IF(ISBLANK(C68),"",(IF(ISBLANK('Baseline Paddock Data'!E68),'Baseline Paddock Data'!G68,'Baseline Paddock Data'!E68/2.471)))</f>
        <v>0</v>
      </c>
      <c r="F68" s="230" t="str">
        <f>IF(ISBLANK('Baseline Paddock Data'!H68),"",'Baseline Paddock Data'!H68)</f>
        <v/>
      </c>
      <c r="G68" s="271"/>
      <c r="H68" s="272"/>
      <c r="I68" s="92">
        <f>IF(ISBLANK(G68), 'Enter Head to Work Out AE'!D66, (G68*H68))</f>
        <v>0</v>
      </c>
      <c r="J68" s="278"/>
      <c r="K68" s="278"/>
      <c r="L68" s="237" t="str">
        <f t="shared" si="0"/>
        <v/>
      </c>
      <c r="M68" s="94" t="str">
        <f t="shared" si="1"/>
        <v/>
      </c>
      <c r="N68" s="96" t="str">
        <f t="shared" si="2"/>
        <v/>
      </c>
      <c r="O68" s="281"/>
      <c r="P68" s="99" t="str">
        <f t="shared" si="3"/>
        <v/>
      </c>
      <c r="Q68" s="97" t="str">
        <f t="shared" si="4"/>
        <v/>
      </c>
      <c r="R68" s="97" t="str">
        <f t="shared" si="5"/>
        <v/>
      </c>
      <c r="S68" s="394" t="str">
        <f t="shared" si="6"/>
        <v/>
      </c>
      <c r="T68" s="400" t="str">
        <f t="shared" si="7"/>
        <v/>
      </c>
      <c r="U68" s="271"/>
      <c r="V68" s="272"/>
      <c r="W68" s="92">
        <f>IF(ISBLANK(U68), 'Enter Head to Work Out AE'!$D66, (U68*V68))</f>
        <v>0</v>
      </c>
      <c r="X68" s="278"/>
      <c r="Y68" s="278"/>
      <c r="Z68" s="237" t="str">
        <f t="shared" si="8"/>
        <v/>
      </c>
      <c r="AA68" s="94" t="str">
        <f t="shared" si="9"/>
        <v/>
      </c>
      <c r="AB68" s="96" t="str">
        <f t="shared" si="10"/>
        <v/>
      </c>
      <c r="AC68" s="538" t="str">
        <f t="shared" si="11"/>
        <v/>
      </c>
      <c r="AD68" s="99" t="str">
        <f t="shared" si="12"/>
        <v/>
      </c>
      <c r="AE68" s="97" t="str">
        <f t="shared" si="13"/>
        <v/>
      </c>
      <c r="AF68" s="97" t="str">
        <f t="shared" si="14"/>
        <v/>
      </c>
      <c r="AG68" s="394" t="str">
        <f t="shared" si="15"/>
        <v/>
      </c>
      <c r="AH68" s="400" t="str">
        <f t="shared" si="16"/>
        <v/>
      </c>
      <c r="AI68" s="271"/>
      <c r="AJ68" s="272"/>
      <c r="AK68" s="92">
        <f>IF(ISBLANK(AI68), 'Enter Head to Work Out AE'!$D66, (AI68*AJ68))</f>
        <v>0</v>
      </c>
      <c r="AL68" s="278"/>
      <c r="AM68" s="278"/>
      <c r="AN68" s="237" t="str">
        <f t="shared" si="17"/>
        <v/>
      </c>
      <c r="AO68" s="94" t="str">
        <f t="shared" si="18"/>
        <v/>
      </c>
      <c r="AP68" s="96" t="str">
        <f t="shared" si="19"/>
        <v/>
      </c>
      <c r="AQ68" s="538" t="str">
        <f t="shared" si="20"/>
        <v/>
      </c>
      <c r="AR68" s="99" t="str">
        <f t="shared" si="21"/>
        <v/>
      </c>
      <c r="AS68" s="97" t="str">
        <f t="shared" si="22"/>
        <v/>
      </c>
      <c r="AT68" s="97" t="str">
        <f t="shared" si="23"/>
        <v/>
      </c>
      <c r="AU68" s="394" t="str">
        <f t="shared" si="24"/>
        <v/>
      </c>
      <c r="AV68" s="405" t="str">
        <f t="shared" si="25"/>
        <v/>
      </c>
      <c r="AW68" s="414"/>
      <c r="AX68" s="289"/>
      <c r="AY68" s="289"/>
      <c r="AZ68" s="296"/>
    </row>
    <row r="69" spans="1:52" ht="22.5" customHeight="1">
      <c r="A69" s="120"/>
      <c r="B69" s="259" t="str">
        <f>IF(ISBLANK('Baseline Paddock Data'!B69),"",'Baseline Paddock Data'!B69)</f>
        <v/>
      </c>
      <c r="C69" s="83" t="str">
        <f>IF(ISBLANK('Baseline Paddock Data'!C69),"",'Baseline Paddock Data'!C69)</f>
        <v/>
      </c>
      <c r="D69" s="326">
        <f>IF(ISBLANK(C69),"",(IF(ISBLANK('Baseline Paddock Data'!D69),'Baseline Paddock Data'!F69,'Baseline Paddock Data'!D69/2.471)))</f>
        <v>0</v>
      </c>
      <c r="E69" s="326">
        <f>IF(ISBLANK(C69),"",(IF(ISBLANK('Baseline Paddock Data'!E69),'Baseline Paddock Data'!G69,'Baseline Paddock Data'!E69/2.471)))</f>
        <v>0</v>
      </c>
      <c r="F69" s="230" t="str">
        <f>IF(ISBLANK('Baseline Paddock Data'!H69),"",'Baseline Paddock Data'!H69)</f>
        <v/>
      </c>
      <c r="G69" s="271"/>
      <c r="H69" s="272"/>
      <c r="I69" s="92">
        <f>IF(ISBLANK(G69), 'Enter Head to Work Out AE'!D67, (G69*H69))</f>
        <v>0</v>
      </c>
      <c r="J69" s="278"/>
      <c r="K69" s="278"/>
      <c r="L69" s="237" t="str">
        <f t="shared" si="0"/>
        <v/>
      </c>
      <c r="M69" s="94" t="str">
        <f t="shared" si="1"/>
        <v/>
      </c>
      <c r="N69" s="96" t="str">
        <f t="shared" si="2"/>
        <v/>
      </c>
      <c r="O69" s="281"/>
      <c r="P69" s="99" t="str">
        <f t="shared" si="3"/>
        <v/>
      </c>
      <c r="Q69" s="97" t="str">
        <f t="shared" si="4"/>
        <v/>
      </c>
      <c r="R69" s="97" t="str">
        <f t="shared" si="5"/>
        <v/>
      </c>
      <c r="S69" s="394" t="str">
        <f t="shared" si="6"/>
        <v/>
      </c>
      <c r="T69" s="400" t="str">
        <f t="shared" si="7"/>
        <v/>
      </c>
      <c r="U69" s="271"/>
      <c r="V69" s="272"/>
      <c r="W69" s="92">
        <f>IF(ISBLANK(U69), 'Enter Head to Work Out AE'!$D67, (U69*V69))</f>
        <v>0</v>
      </c>
      <c r="X69" s="278"/>
      <c r="Y69" s="278"/>
      <c r="Z69" s="237" t="str">
        <f t="shared" si="8"/>
        <v/>
      </c>
      <c r="AA69" s="94" t="str">
        <f t="shared" si="9"/>
        <v/>
      </c>
      <c r="AB69" s="96" t="str">
        <f t="shared" si="10"/>
        <v/>
      </c>
      <c r="AC69" s="538" t="str">
        <f t="shared" si="11"/>
        <v/>
      </c>
      <c r="AD69" s="99" t="str">
        <f t="shared" si="12"/>
        <v/>
      </c>
      <c r="AE69" s="97" t="str">
        <f t="shared" si="13"/>
        <v/>
      </c>
      <c r="AF69" s="97" t="str">
        <f t="shared" si="14"/>
        <v/>
      </c>
      <c r="AG69" s="394" t="str">
        <f t="shared" si="15"/>
        <v/>
      </c>
      <c r="AH69" s="400" t="str">
        <f t="shared" si="16"/>
        <v/>
      </c>
      <c r="AI69" s="271"/>
      <c r="AJ69" s="272"/>
      <c r="AK69" s="92">
        <f>IF(ISBLANK(AI69), 'Enter Head to Work Out AE'!$D67, (AI69*AJ69))</f>
        <v>0</v>
      </c>
      <c r="AL69" s="278"/>
      <c r="AM69" s="278"/>
      <c r="AN69" s="237" t="str">
        <f t="shared" si="17"/>
        <v/>
      </c>
      <c r="AO69" s="94" t="str">
        <f t="shared" si="18"/>
        <v/>
      </c>
      <c r="AP69" s="96" t="str">
        <f t="shared" si="19"/>
        <v/>
      </c>
      <c r="AQ69" s="538" t="str">
        <f t="shared" si="20"/>
        <v/>
      </c>
      <c r="AR69" s="99" t="str">
        <f t="shared" si="21"/>
        <v/>
      </c>
      <c r="AS69" s="97" t="str">
        <f t="shared" si="22"/>
        <v/>
      </c>
      <c r="AT69" s="97" t="str">
        <f t="shared" si="23"/>
        <v/>
      </c>
      <c r="AU69" s="394" t="str">
        <f t="shared" si="24"/>
        <v/>
      </c>
      <c r="AV69" s="405" t="str">
        <f t="shared" si="25"/>
        <v/>
      </c>
      <c r="AW69" s="414"/>
      <c r="AX69" s="289"/>
      <c r="AY69" s="289"/>
      <c r="AZ69" s="296"/>
    </row>
    <row r="70" spans="1:52" ht="22.5" customHeight="1">
      <c r="A70" s="120"/>
      <c r="B70" s="259" t="str">
        <f>IF(ISBLANK('Baseline Paddock Data'!B70),"",'Baseline Paddock Data'!B70)</f>
        <v/>
      </c>
      <c r="C70" s="83" t="str">
        <f>IF(ISBLANK('Baseline Paddock Data'!C70),"",'Baseline Paddock Data'!C70)</f>
        <v/>
      </c>
      <c r="D70" s="326">
        <f>IF(ISBLANK(C70),"",(IF(ISBLANK('Baseline Paddock Data'!D70),'Baseline Paddock Data'!F70,'Baseline Paddock Data'!D70/2.471)))</f>
        <v>0</v>
      </c>
      <c r="E70" s="326">
        <f>IF(ISBLANK(C70),"",(IF(ISBLANK('Baseline Paddock Data'!E70),'Baseline Paddock Data'!G70,'Baseline Paddock Data'!E70/2.471)))</f>
        <v>0</v>
      </c>
      <c r="F70" s="230" t="str">
        <f>IF(ISBLANK('Baseline Paddock Data'!H70),"",'Baseline Paddock Data'!H70)</f>
        <v/>
      </c>
      <c r="G70" s="271"/>
      <c r="H70" s="272"/>
      <c r="I70" s="92">
        <f>IF(ISBLANK(G70), 'Enter Head to Work Out AE'!D68, (G70*H70))</f>
        <v>0</v>
      </c>
      <c r="J70" s="278"/>
      <c r="K70" s="278"/>
      <c r="L70" s="237" t="str">
        <f t="shared" si="0"/>
        <v/>
      </c>
      <c r="M70" s="94" t="str">
        <f t="shared" si="1"/>
        <v/>
      </c>
      <c r="N70" s="96" t="str">
        <f t="shared" si="2"/>
        <v/>
      </c>
      <c r="O70" s="281"/>
      <c r="P70" s="99" t="str">
        <f t="shared" si="3"/>
        <v/>
      </c>
      <c r="Q70" s="97" t="str">
        <f t="shared" si="4"/>
        <v/>
      </c>
      <c r="R70" s="97" t="str">
        <f t="shared" si="5"/>
        <v/>
      </c>
      <c r="S70" s="394" t="str">
        <f t="shared" si="6"/>
        <v/>
      </c>
      <c r="T70" s="400" t="str">
        <f t="shared" si="7"/>
        <v/>
      </c>
      <c r="U70" s="271"/>
      <c r="V70" s="272"/>
      <c r="W70" s="92">
        <f>IF(ISBLANK(U70), 'Enter Head to Work Out AE'!$D68, (U70*V70))</f>
        <v>0</v>
      </c>
      <c r="X70" s="278"/>
      <c r="Y70" s="278"/>
      <c r="Z70" s="237" t="str">
        <f t="shared" si="8"/>
        <v/>
      </c>
      <c r="AA70" s="94" t="str">
        <f t="shared" si="9"/>
        <v/>
      </c>
      <c r="AB70" s="96" t="str">
        <f t="shared" si="10"/>
        <v/>
      </c>
      <c r="AC70" s="538" t="str">
        <f t="shared" si="11"/>
        <v/>
      </c>
      <c r="AD70" s="99" t="str">
        <f t="shared" si="12"/>
        <v/>
      </c>
      <c r="AE70" s="97" t="str">
        <f t="shared" si="13"/>
        <v/>
      </c>
      <c r="AF70" s="97" t="str">
        <f t="shared" si="14"/>
        <v/>
      </c>
      <c r="AG70" s="394" t="str">
        <f t="shared" si="15"/>
        <v/>
      </c>
      <c r="AH70" s="400" t="str">
        <f t="shared" si="16"/>
        <v/>
      </c>
      <c r="AI70" s="271"/>
      <c r="AJ70" s="272"/>
      <c r="AK70" s="92">
        <f>IF(ISBLANK(AI70), 'Enter Head to Work Out AE'!$D68, (AI70*AJ70))</f>
        <v>0</v>
      </c>
      <c r="AL70" s="278"/>
      <c r="AM70" s="278"/>
      <c r="AN70" s="237" t="str">
        <f t="shared" si="17"/>
        <v/>
      </c>
      <c r="AO70" s="94" t="str">
        <f t="shared" si="18"/>
        <v/>
      </c>
      <c r="AP70" s="96" t="str">
        <f t="shared" si="19"/>
        <v/>
      </c>
      <c r="AQ70" s="538" t="str">
        <f t="shared" si="20"/>
        <v/>
      </c>
      <c r="AR70" s="99" t="str">
        <f t="shared" si="21"/>
        <v/>
      </c>
      <c r="AS70" s="97" t="str">
        <f t="shared" si="22"/>
        <v/>
      </c>
      <c r="AT70" s="97" t="str">
        <f t="shared" si="23"/>
        <v/>
      </c>
      <c r="AU70" s="394" t="str">
        <f t="shared" si="24"/>
        <v/>
      </c>
      <c r="AV70" s="405" t="str">
        <f t="shared" si="25"/>
        <v/>
      </c>
      <c r="AW70" s="414"/>
      <c r="AX70" s="289"/>
      <c r="AY70" s="289"/>
      <c r="AZ70" s="296"/>
    </row>
    <row r="71" spans="1:52" ht="22.5" customHeight="1">
      <c r="A71" s="120"/>
      <c r="B71" s="259" t="str">
        <f>IF(ISBLANK('Baseline Paddock Data'!B71),"",'Baseline Paddock Data'!B71)</f>
        <v/>
      </c>
      <c r="C71" s="83" t="str">
        <f>IF(ISBLANK('Baseline Paddock Data'!C71),"",'Baseline Paddock Data'!C71)</f>
        <v/>
      </c>
      <c r="D71" s="326">
        <f>IF(ISBLANK(C71),"",(IF(ISBLANK('Baseline Paddock Data'!D71),'Baseline Paddock Data'!F71,'Baseline Paddock Data'!D71/2.471)))</f>
        <v>0</v>
      </c>
      <c r="E71" s="326">
        <f>IF(ISBLANK(C71),"",(IF(ISBLANK('Baseline Paddock Data'!E71),'Baseline Paddock Data'!G71,'Baseline Paddock Data'!E71/2.471)))</f>
        <v>0</v>
      </c>
      <c r="F71" s="230" t="str">
        <f>IF(ISBLANK('Baseline Paddock Data'!H71),"",'Baseline Paddock Data'!H71)</f>
        <v/>
      </c>
      <c r="G71" s="271"/>
      <c r="H71" s="272"/>
      <c r="I71" s="92">
        <f>IF(ISBLANK(G71), 'Enter Head to Work Out AE'!D69, (G71*H71))</f>
        <v>0</v>
      </c>
      <c r="J71" s="278"/>
      <c r="K71" s="278"/>
      <c r="L71" s="237" t="str">
        <f t="shared" si="0"/>
        <v/>
      </c>
      <c r="M71" s="94" t="str">
        <f t="shared" si="1"/>
        <v/>
      </c>
      <c r="N71" s="96" t="str">
        <f t="shared" si="2"/>
        <v/>
      </c>
      <c r="O71" s="281"/>
      <c r="P71" s="99" t="str">
        <f t="shared" si="3"/>
        <v/>
      </c>
      <c r="Q71" s="97" t="str">
        <f t="shared" si="4"/>
        <v/>
      </c>
      <c r="R71" s="97" t="str">
        <f t="shared" si="5"/>
        <v/>
      </c>
      <c r="S71" s="394" t="str">
        <f t="shared" si="6"/>
        <v/>
      </c>
      <c r="T71" s="400" t="str">
        <f t="shared" si="7"/>
        <v/>
      </c>
      <c r="U71" s="271"/>
      <c r="V71" s="272"/>
      <c r="W71" s="92">
        <f>IF(ISBLANK(U71), 'Enter Head to Work Out AE'!$D69, (U71*V71))</f>
        <v>0</v>
      </c>
      <c r="X71" s="278"/>
      <c r="Y71" s="278"/>
      <c r="Z71" s="237" t="str">
        <f t="shared" si="8"/>
        <v/>
      </c>
      <c r="AA71" s="94" t="str">
        <f t="shared" si="9"/>
        <v/>
      </c>
      <c r="AB71" s="96" t="str">
        <f t="shared" si="10"/>
        <v/>
      </c>
      <c r="AC71" s="538" t="str">
        <f t="shared" si="11"/>
        <v/>
      </c>
      <c r="AD71" s="99" t="str">
        <f t="shared" si="12"/>
        <v/>
      </c>
      <c r="AE71" s="97" t="str">
        <f t="shared" si="13"/>
        <v/>
      </c>
      <c r="AF71" s="97" t="str">
        <f t="shared" si="14"/>
        <v/>
      </c>
      <c r="AG71" s="394" t="str">
        <f t="shared" si="15"/>
        <v/>
      </c>
      <c r="AH71" s="400" t="str">
        <f t="shared" si="16"/>
        <v/>
      </c>
      <c r="AI71" s="271"/>
      <c r="AJ71" s="272"/>
      <c r="AK71" s="92">
        <f>IF(ISBLANK(AI71), 'Enter Head to Work Out AE'!$D69, (AI71*AJ71))</f>
        <v>0</v>
      </c>
      <c r="AL71" s="278"/>
      <c r="AM71" s="278"/>
      <c r="AN71" s="237" t="str">
        <f t="shared" si="17"/>
        <v/>
      </c>
      <c r="AO71" s="94" t="str">
        <f t="shared" si="18"/>
        <v/>
      </c>
      <c r="AP71" s="96" t="str">
        <f t="shared" si="19"/>
        <v/>
      </c>
      <c r="AQ71" s="538" t="str">
        <f t="shared" si="20"/>
        <v/>
      </c>
      <c r="AR71" s="99" t="str">
        <f t="shared" si="21"/>
        <v/>
      </c>
      <c r="AS71" s="97" t="str">
        <f t="shared" si="22"/>
        <v/>
      </c>
      <c r="AT71" s="97" t="str">
        <f t="shared" si="23"/>
        <v/>
      </c>
      <c r="AU71" s="394" t="str">
        <f t="shared" si="24"/>
        <v/>
      </c>
      <c r="AV71" s="405" t="str">
        <f t="shared" si="25"/>
        <v/>
      </c>
      <c r="AW71" s="414"/>
      <c r="AX71" s="289"/>
      <c r="AY71" s="289"/>
      <c r="AZ71" s="296"/>
    </row>
    <row r="72" spans="1:52" ht="22.5" customHeight="1">
      <c r="A72" s="120"/>
      <c r="B72" s="259" t="str">
        <f>IF(ISBLANK('Baseline Paddock Data'!B72),"",'Baseline Paddock Data'!B72)</f>
        <v/>
      </c>
      <c r="C72" s="83" t="str">
        <f>IF(ISBLANK('Baseline Paddock Data'!C72),"",'Baseline Paddock Data'!C72)</f>
        <v/>
      </c>
      <c r="D72" s="326">
        <f>IF(ISBLANK(C72),"",(IF(ISBLANK('Baseline Paddock Data'!D72),'Baseline Paddock Data'!F72,'Baseline Paddock Data'!D72/2.471)))</f>
        <v>0</v>
      </c>
      <c r="E72" s="326">
        <f>IF(ISBLANK(C72),"",(IF(ISBLANK('Baseline Paddock Data'!E72),'Baseline Paddock Data'!G72,'Baseline Paddock Data'!E72/2.471)))</f>
        <v>0</v>
      </c>
      <c r="F72" s="230" t="str">
        <f>IF(ISBLANK('Baseline Paddock Data'!H72),"",'Baseline Paddock Data'!H72)</f>
        <v/>
      </c>
      <c r="G72" s="271"/>
      <c r="H72" s="272"/>
      <c r="I72" s="92">
        <f>IF(ISBLANK(G72), 'Enter Head to Work Out AE'!D70, (G72*H72))</f>
        <v>0</v>
      </c>
      <c r="J72" s="278"/>
      <c r="K72" s="278"/>
      <c r="L72" s="237" t="str">
        <f t="shared" si="0"/>
        <v/>
      </c>
      <c r="M72" s="94" t="str">
        <f t="shared" si="1"/>
        <v/>
      </c>
      <c r="N72" s="96" t="str">
        <f t="shared" si="2"/>
        <v/>
      </c>
      <c r="O72" s="281"/>
      <c r="P72" s="99" t="str">
        <f t="shared" si="3"/>
        <v/>
      </c>
      <c r="Q72" s="97" t="str">
        <f t="shared" si="4"/>
        <v/>
      </c>
      <c r="R72" s="97" t="str">
        <f t="shared" si="5"/>
        <v/>
      </c>
      <c r="S72" s="394" t="str">
        <f t="shared" si="6"/>
        <v/>
      </c>
      <c r="T72" s="400" t="str">
        <f t="shared" si="7"/>
        <v/>
      </c>
      <c r="U72" s="271"/>
      <c r="V72" s="272"/>
      <c r="W72" s="92">
        <f>IF(ISBLANK(U72), 'Enter Head to Work Out AE'!$D70, (U72*V72))</f>
        <v>0</v>
      </c>
      <c r="X72" s="278"/>
      <c r="Y72" s="278"/>
      <c r="Z72" s="237" t="str">
        <f t="shared" si="8"/>
        <v/>
      </c>
      <c r="AA72" s="94" t="str">
        <f t="shared" si="9"/>
        <v/>
      </c>
      <c r="AB72" s="96" t="str">
        <f t="shared" si="10"/>
        <v/>
      </c>
      <c r="AC72" s="538" t="str">
        <f t="shared" si="11"/>
        <v/>
      </c>
      <c r="AD72" s="99" t="str">
        <f t="shared" si="12"/>
        <v/>
      </c>
      <c r="AE72" s="97" t="str">
        <f t="shared" si="13"/>
        <v/>
      </c>
      <c r="AF72" s="97" t="str">
        <f t="shared" si="14"/>
        <v/>
      </c>
      <c r="AG72" s="394" t="str">
        <f t="shared" si="15"/>
        <v/>
      </c>
      <c r="AH72" s="400" t="str">
        <f t="shared" si="16"/>
        <v/>
      </c>
      <c r="AI72" s="271"/>
      <c r="AJ72" s="272"/>
      <c r="AK72" s="92">
        <f>IF(ISBLANK(AI72), 'Enter Head to Work Out AE'!$D70, (AI72*AJ72))</f>
        <v>0</v>
      </c>
      <c r="AL72" s="278"/>
      <c r="AM72" s="278"/>
      <c r="AN72" s="237" t="str">
        <f t="shared" si="17"/>
        <v/>
      </c>
      <c r="AO72" s="94" t="str">
        <f t="shared" si="18"/>
        <v/>
      </c>
      <c r="AP72" s="96" t="str">
        <f t="shared" si="19"/>
        <v/>
      </c>
      <c r="AQ72" s="538" t="str">
        <f t="shared" si="20"/>
        <v/>
      </c>
      <c r="AR72" s="99" t="str">
        <f t="shared" si="21"/>
        <v/>
      </c>
      <c r="AS72" s="97" t="str">
        <f t="shared" si="22"/>
        <v/>
      </c>
      <c r="AT72" s="97" t="str">
        <f t="shared" si="23"/>
        <v/>
      </c>
      <c r="AU72" s="394" t="str">
        <f t="shared" si="24"/>
        <v/>
      </c>
      <c r="AV72" s="405" t="str">
        <f t="shared" si="25"/>
        <v/>
      </c>
      <c r="AW72" s="414"/>
      <c r="AX72" s="289"/>
      <c r="AY72" s="289"/>
      <c r="AZ72" s="296"/>
    </row>
    <row r="73" spans="1:52" ht="22.5" customHeight="1">
      <c r="A73" s="120"/>
      <c r="B73" s="259" t="str">
        <f>IF(ISBLANK('Baseline Paddock Data'!B73),"",'Baseline Paddock Data'!B73)</f>
        <v/>
      </c>
      <c r="C73" s="83" t="str">
        <f>IF(ISBLANK('Baseline Paddock Data'!C73),"",'Baseline Paddock Data'!C73)</f>
        <v/>
      </c>
      <c r="D73" s="326">
        <f>IF(ISBLANK(C73),"",(IF(ISBLANK('Baseline Paddock Data'!D73),'Baseline Paddock Data'!F73,'Baseline Paddock Data'!D73/2.471)))</f>
        <v>0</v>
      </c>
      <c r="E73" s="326">
        <f>IF(ISBLANK(C73),"",(IF(ISBLANK('Baseline Paddock Data'!E73),'Baseline Paddock Data'!G73,'Baseline Paddock Data'!E73/2.471)))</f>
        <v>0</v>
      </c>
      <c r="F73" s="230" t="str">
        <f>IF(ISBLANK('Baseline Paddock Data'!H73),"",'Baseline Paddock Data'!H73)</f>
        <v/>
      </c>
      <c r="G73" s="271"/>
      <c r="H73" s="272"/>
      <c r="I73" s="92">
        <f>IF(ISBLANK(G73), 'Enter Head to Work Out AE'!D71, (G73*H73))</f>
        <v>0</v>
      </c>
      <c r="J73" s="278"/>
      <c r="K73" s="278"/>
      <c r="L73" s="237" t="str">
        <f t="shared" si="0"/>
        <v/>
      </c>
      <c r="M73" s="94" t="str">
        <f t="shared" si="1"/>
        <v/>
      </c>
      <c r="N73" s="96" t="str">
        <f t="shared" si="2"/>
        <v/>
      </c>
      <c r="O73" s="281"/>
      <c r="P73" s="99" t="str">
        <f t="shared" si="3"/>
        <v/>
      </c>
      <c r="Q73" s="97" t="str">
        <f t="shared" si="4"/>
        <v/>
      </c>
      <c r="R73" s="97" t="str">
        <f t="shared" si="5"/>
        <v/>
      </c>
      <c r="S73" s="394" t="str">
        <f t="shared" si="6"/>
        <v/>
      </c>
      <c r="T73" s="400" t="str">
        <f t="shared" si="7"/>
        <v/>
      </c>
      <c r="U73" s="271"/>
      <c r="V73" s="272"/>
      <c r="W73" s="92">
        <f>IF(ISBLANK(U73), 'Enter Head to Work Out AE'!$D71, (U73*V73))</f>
        <v>0</v>
      </c>
      <c r="X73" s="278"/>
      <c r="Y73" s="278"/>
      <c r="Z73" s="237" t="str">
        <f t="shared" si="8"/>
        <v/>
      </c>
      <c r="AA73" s="94" t="str">
        <f t="shared" si="9"/>
        <v/>
      </c>
      <c r="AB73" s="96" t="str">
        <f t="shared" si="10"/>
        <v/>
      </c>
      <c r="AC73" s="538" t="str">
        <f t="shared" si="11"/>
        <v/>
      </c>
      <c r="AD73" s="99" t="str">
        <f t="shared" si="12"/>
        <v/>
      </c>
      <c r="AE73" s="97" t="str">
        <f t="shared" si="13"/>
        <v/>
      </c>
      <c r="AF73" s="97" t="str">
        <f t="shared" si="14"/>
        <v/>
      </c>
      <c r="AG73" s="394" t="str">
        <f t="shared" si="15"/>
        <v/>
      </c>
      <c r="AH73" s="400" t="str">
        <f t="shared" si="16"/>
        <v/>
      </c>
      <c r="AI73" s="271"/>
      <c r="AJ73" s="272"/>
      <c r="AK73" s="92">
        <f>IF(ISBLANK(AI73), 'Enter Head to Work Out AE'!$D71, (AI73*AJ73))</f>
        <v>0</v>
      </c>
      <c r="AL73" s="278"/>
      <c r="AM73" s="278"/>
      <c r="AN73" s="237" t="str">
        <f t="shared" si="17"/>
        <v/>
      </c>
      <c r="AO73" s="94" t="str">
        <f t="shared" si="18"/>
        <v/>
      </c>
      <c r="AP73" s="96" t="str">
        <f t="shared" si="19"/>
        <v/>
      </c>
      <c r="AQ73" s="538" t="str">
        <f t="shared" si="20"/>
        <v/>
      </c>
      <c r="AR73" s="99" t="str">
        <f t="shared" si="21"/>
        <v/>
      </c>
      <c r="AS73" s="97" t="str">
        <f t="shared" si="22"/>
        <v/>
      </c>
      <c r="AT73" s="97" t="str">
        <f t="shared" si="23"/>
        <v/>
      </c>
      <c r="AU73" s="394" t="str">
        <f t="shared" si="24"/>
        <v/>
      </c>
      <c r="AV73" s="405" t="str">
        <f t="shared" si="25"/>
        <v/>
      </c>
      <c r="AW73" s="414"/>
      <c r="AX73" s="289"/>
      <c r="AY73" s="289"/>
      <c r="AZ73" s="296"/>
    </row>
    <row r="74" spans="1:52" ht="22.5" customHeight="1">
      <c r="A74" s="120"/>
      <c r="B74" s="259" t="str">
        <f>IF(ISBLANK('Baseline Paddock Data'!B74),"",'Baseline Paddock Data'!B74)</f>
        <v/>
      </c>
      <c r="C74" s="83" t="str">
        <f>IF(ISBLANK('Baseline Paddock Data'!C74),"",'Baseline Paddock Data'!C74)</f>
        <v/>
      </c>
      <c r="D74" s="326">
        <f>IF(ISBLANK(C74),"",(IF(ISBLANK('Baseline Paddock Data'!D74),'Baseline Paddock Data'!F74,'Baseline Paddock Data'!D74/2.471)))</f>
        <v>0</v>
      </c>
      <c r="E74" s="326">
        <f>IF(ISBLANK(C74),"",(IF(ISBLANK('Baseline Paddock Data'!E74),'Baseline Paddock Data'!G74,'Baseline Paddock Data'!E74/2.471)))</f>
        <v>0</v>
      </c>
      <c r="F74" s="230" t="str">
        <f>IF(ISBLANK('Baseline Paddock Data'!H74),"",'Baseline Paddock Data'!H74)</f>
        <v/>
      </c>
      <c r="G74" s="271"/>
      <c r="H74" s="272"/>
      <c r="I74" s="92">
        <f>IF(ISBLANK(G74), 'Enter Head to Work Out AE'!D72, (G74*H74))</f>
        <v>0</v>
      </c>
      <c r="J74" s="278"/>
      <c r="K74" s="278"/>
      <c r="L74" s="237" t="str">
        <f t="shared" si="0"/>
        <v/>
      </c>
      <c r="M74" s="94" t="str">
        <f t="shared" si="1"/>
        <v/>
      </c>
      <c r="N74" s="96" t="str">
        <f t="shared" si="2"/>
        <v/>
      </c>
      <c r="O74" s="281"/>
      <c r="P74" s="99" t="str">
        <f t="shared" si="3"/>
        <v/>
      </c>
      <c r="Q74" s="97" t="str">
        <f t="shared" si="4"/>
        <v/>
      </c>
      <c r="R74" s="97" t="str">
        <f t="shared" si="5"/>
        <v/>
      </c>
      <c r="S74" s="394" t="str">
        <f t="shared" si="6"/>
        <v/>
      </c>
      <c r="T74" s="400" t="str">
        <f t="shared" si="7"/>
        <v/>
      </c>
      <c r="U74" s="271"/>
      <c r="V74" s="272"/>
      <c r="W74" s="92">
        <f>IF(ISBLANK(U74), 'Enter Head to Work Out AE'!$D72, (U74*V74))</f>
        <v>0</v>
      </c>
      <c r="X74" s="278"/>
      <c r="Y74" s="278"/>
      <c r="Z74" s="237" t="str">
        <f t="shared" si="8"/>
        <v/>
      </c>
      <c r="AA74" s="94" t="str">
        <f t="shared" si="9"/>
        <v/>
      </c>
      <c r="AB74" s="96" t="str">
        <f t="shared" si="10"/>
        <v/>
      </c>
      <c r="AC74" s="538" t="str">
        <f t="shared" si="11"/>
        <v/>
      </c>
      <c r="AD74" s="99" t="str">
        <f t="shared" si="12"/>
        <v/>
      </c>
      <c r="AE74" s="97" t="str">
        <f t="shared" si="13"/>
        <v/>
      </c>
      <c r="AF74" s="97" t="str">
        <f t="shared" si="14"/>
        <v/>
      </c>
      <c r="AG74" s="394" t="str">
        <f t="shared" si="15"/>
        <v/>
      </c>
      <c r="AH74" s="400" t="str">
        <f t="shared" si="16"/>
        <v/>
      </c>
      <c r="AI74" s="271"/>
      <c r="AJ74" s="272"/>
      <c r="AK74" s="92">
        <f>IF(ISBLANK(AI74), 'Enter Head to Work Out AE'!$D72, (AI74*AJ74))</f>
        <v>0</v>
      </c>
      <c r="AL74" s="278"/>
      <c r="AM74" s="278"/>
      <c r="AN74" s="237" t="str">
        <f t="shared" si="17"/>
        <v/>
      </c>
      <c r="AO74" s="94" t="str">
        <f t="shared" si="18"/>
        <v/>
      </c>
      <c r="AP74" s="96" t="str">
        <f t="shared" si="19"/>
        <v/>
      </c>
      <c r="AQ74" s="538" t="str">
        <f t="shared" si="20"/>
        <v/>
      </c>
      <c r="AR74" s="99" t="str">
        <f t="shared" si="21"/>
        <v/>
      </c>
      <c r="AS74" s="97" t="str">
        <f t="shared" si="22"/>
        <v/>
      </c>
      <c r="AT74" s="97" t="str">
        <f t="shared" si="23"/>
        <v/>
      </c>
      <c r="AU74" s="394" t="str">
        <f t="shared" si="24"/>
        <v/>
      </c>
      <c r="AV74" s="405" t="str">
        <f t="shared" si="25"/>
        <v/>
      </c>
      <c r="AW74" s="414"/>
      <c r="AX74" s="289"/>
      <c r="AY74" s="289"/>
      <c r="AZ74" s="296"/>
    </row>
    <row r="75" spans="1:52" ht="22.5" customHeight="1">
      <c r="A75" s="120"/>
      <c r="B75" s="259" t="str">
        <f>IF(ISBLANK('Baseline Paddock Data'!B75),"",'Baseline Paddock Data'!B75)</f>
        <v/>
      </c>
      <c r="C75" s="83" t="str">
        <f>IF(ISBLANK('Baseline Paddock Data'!C75),"",'Baseline Paddock Data'!C75)</f>
        <v/>
      </c>
      <c r="D75" s="326">
        <f>IF(ISBLANK(C75),"",(IF(ISBLANK('Baseline Paddock Data'!D75),'Baseline Paddock Data'!F75,'Baseline Paddock Data'!D75/2.471)))</f>
        <v>0</v>
      </c>
      <c r="E75" s="326">
        <f>IF(ISBLANK(C75),"",(IF(ISBLANK('Baseline Paddock Data'!E75),'Baseline Paddock Data'!G75,'Baseline Paddock Data'!E75/2.471)))</f>
        <v>0</v>
      </c>
      <c r="F75" s="230" t="str">
        <f>IF(ISBLANK('Baseline Paddock Data'!H75),"",'Baseline Paddock Data'!H75)</f>
        <v/>
      </c>
      <c r="G75" s="271"/>
      <c r="H75" s="272"/>
      <c r="I75" s="92">
        <f>IF(ISBLANK(G75), 'Enter Head to Work Out AE'!D73, (G75*H75))</f>
        <v>0</v>
      </c>
      <c r="J75" s="278"/>
      <c r="K75" s="278"/>
      <c r="L75" s="237" t="str">
        <f t="shared" ref="L75:L138" si="26">IF(K75-J75&gt;0,K75-J75,"")</f>
        <v/>
      </c>
      <c r="M75" s="94" t="str">
        <f t="shared" ref="M75:M138" si="27">IFERROR(L75*I75,"")</f>
        <v/>
      </c>
      <c r="N75" s="96" t="str">
        <f t="shared" ref="N75:N138" si="28">IFERROR(M75/$E75,"")</f>
        <v/>
      </c>
      <c r="O75" s="281"/>
      <c r="P75" s="99" t="str">
        <f t="shared" ref="P75:P138" si="29">IFERROR((O75-N75),"")</f>
        <v/>
      </c>
      <c r="Q75" s="97" t="str">
        <f t="shared" ref="Q75:Q138" si="30">IF(P75&lt;0,J75+(((O75*$E75)/M75)*(K75-J75)),"")</f>
        <v/>
      </c>
      <c r="R75" s="97" t="str">
        <f t="shared" ref="R75:R138" si="31">IF(Q75&gt;$R$9, "",Q75)</f>
        <v/>
      </c>
      <c r="S75" s="394" t="str">
        <f t="shared" ref="S75:S138" si="32">(IF($I75=0,"",(IF(((($O75*$E75)/($I75))&gt;180),"&gt;180",(($O75*$E75)/$I75)))))</f>
        <v/>
      </c>
      <c r="T75" s="400" t="str">
        <f t="shared" ref="T75:T138" si="33">IFERROR(IF($I75=0,"",IFERROR(((($O75*$E75)-(($T$9-$J75)*($I75)))/($I75)),"")),"")</f>
        <v/>
      </c>
      <c r="U75" s="271"/>
      <c r="V75" s="272"/>
      <c r="W75" s="92">
        <f>IF(ISBLANK(U75), 'Enter Head to Work Out AE'!$D73, (U75*V75))</f>
        <v>0</v>
      </c>
      <c r="X75" s="278"/>
      <c r="Y75" s="278"/>
      <c r="Z75" s="237" t="str">
        <f t="shared" ref="Z75:Z138" si="34">IF(Y75-X75&gt;0,Y75-X75,"")</f>
        <v/>
      </c>
      <c r="AA75" s="94" t="str">
        <f t="shared" ref="AA75:AA138" si="35">IFERROR(Z75*W75,"")</f>
        <v/>
      </c>
      <c r="AB75" s="96" t="str">
        <f t="shared" ref="AB75:AB138" si="36">IFERROR(AA75/$E75,"")</f>
        <v/>
      </c>
      <c r="AC75" s="538" t="str">
        <f t="shared" ref="AC75:AC138" si="37">P75</f>
        <v/>
      </c>
      <c r="AD75" s="99" t="str">
        <f t="shared" ref="AD75:AD138" si="38">IFERROR((AC75-AB75),"")</f>
        <v/>
      </c>
      <c r="AE75" s="97" t="str">
        <f t="shared" ref="AE75:AE138" si="39">IF(AD75&lt;0,X75+(((AC75*$E75)/AA75)*(Y75-X75)),"")</f>
        <v/>
      </c>
      <c r="AF75" s="97" t="str">
        <f t="shared" ref="AF75:AF138" si="40">IF(AE75&gt;$AF$9, "",AE75)</f>
        <v/>
      </c>
      <c r="AG75" s="394" t="str">
        <f t="shared" ref="AG75:AG138" si="41">IFERROR((IF($W75=0,"",(IF(((($AC75*$E75)/($W75))&gt;180),"&gt;180",(($AC75*$E75)/$W75))))),"")</f>
        <v/>
      </c>
      <c r="AH75" s="400" t="str">
        <f t="shared" ref="AH75:AH138" si="42">IF($U75=0,"",IFERROR(((($AC75*$E75)-(($AH$9-$X75)*($W75)))/($W75)),""))</f>
        <v/>
      </c>
      <c r="AI75" s="271"/>
      <c r="AJ75" s="272"/>
      <c r="AK75" s="92">
        <f>IF(ISBLANK(AI75), 'Enter Head to Work Out AE'!$D73, (AI75*AJ75))</f>
        <v>0</v>
      </c>
      <c r="AL75" s="278"/>
      <c r="AM75" s="278"/>
      <c r="AN75" s="237" t="str">
        <f t="shared" ref="AN75:AN138" si="43">IF(AM75-AL75&gt;0,AM75-AL75,"")</f>
        <v/>
      </c>
      <c r="AO75" s="94" t="str">
        <f t="shared" ref="AO75:AO138" si="44">IFERROR(AN75*AK75,"")</f>
        <v/>
      </c>
      <c r="AP75" s="96" t="str">
        <f t="shared" ref="AP75:AP138" si="45">IFERROR(AO75/$E75,"")</f>
        <v/>
      </c>
      <c r="AQ75" s="538" t="str">
        <f t="shared" ref="AQ75:AQ138" si="46">AD75</f>
        <v/>
      </c>
      <c r="AR75" s="99" t="str">
        <f t="shared" ref="AR75:AR138" si="47">IFERROR((AQ75-AP75),"")</f>
        <v/>
      </c>
      <c r="AS75" s="97" t="str">
        <f t="shared" ref="AS75:AS138" si="48">IF(AR75&lt;0,AL75+(((AQ75*$E75)/AO75)*(AM75-AL75)),"")</f>
        <v/>
      </c>
      <c r="AT75" s="97" t="str">
        <f t="shared" ref="AT75:AT138" si="49">IF(AS75&gt;$AT$9, "",AS75)</f>
        <v/>
      </c>
      <c r="AU75" s="394" t="str">
        <f t="shared" ref="AU75:AU138" si="50">IFERROR((IF($AK75=0,"",(IF(((($AQ75*$E75)/($AK75))&gt;180),"&gt;180",(($AQ75*$E75)/$AK75))))),"")</f>
        <v/>
      </c>
      <c r="AV75" s="405" t="str">
        <f t="shared" ref="AV75:AV138" si="51">IF($AI75=0,"",IFERROR(((($AQ75*$E75)-(($AV$9-$AL75)*($AK75)))/($AK75)),""))</f>
        <v/>
      </c>
      <c r="AW75" s="414"/>
      <c r="AX75" s="289"/>
      <c r="AY75" s="289"/>
      <c r="AZ75" s="296"/>
    </row>
    <row r="76" spans="1:52" ht="22.5" customHeight="1">
      <c r="A76" s="120"/>
      <c r="B76" s="259" t="str">
        <f>IF(ISBLANK('Baseline Paddock Data'!B76),"",'Baseline Paddock Data'!B76)</f>
        <v/>
      </c>
      <c r="C76" s="83" t="str">
        <f>IF(ISBLANK('Baseline Paddock Data'!C76),"",'Baseline Paddock Data'!C76)</f>
        <v/>
      </c>
      <c r="D76" s="326">
        <f>IF(ISBLANK(C76),"",(IF(ISBLANK('Baseline Paddock Data'!D76),'Baseline Paddock Data'!F76,'Baseline Paddock Data'!D76/2.471)))</f>
        <v>0</v>
      </c>
      <c r="E76" s="326">
        <f>IF(ISBLANK(C76),"",(IF(ISBLANK('Baseline Paddock Data'!E76),'Baseline Paddock Data'!G76,'Baseline Paddock Data'!E76/2.471)))</f>
        <v>0</v>
      </c>
      <c r="F76" s="230" t="str">
        <f>IF(ISBLANK('Baseline Paddock Data'!H76),"",'Baseline Paddock Data'!H76)</f>
        <v/>
      </c>
      <c r="G76" s="271"/>
      <c r="H76" s="272"/>
      <c r="I76" s="92">
        <f>IF(ISBLANK(G76), 'Enter Head to Work Out AE'!D74, (G76*H76))</f>
        <v>0</v>
      </c>
      <c r="J76" s="278"/>
      <c r="K76" s="278"/>
      <c r="L76" s="237" t="str">
        <f t="shared" si="26"/>
        <v/>
      </c>
      <c r="M76" s="94" t="str">
        <f t="shared" si="27"/>
        <v/>
      </c>
      <c r="N76" s="96" t="str">
        <f t="shared" si="28"/>
        <v/>
      </c>
      <c r="O76" s="281"/>
      <c r="P76" s="99" t="str">
        <f t="shared" si="29"/>
        <v/>
      </c>
      <c r="Q76" s="97" t="str">
        <f t="shared" si="30"/>
        <v/>
      </c>
      <c r="R76" s="97" t="str">
        <f t="shared" si="31"/>
        <v/>
      </c>
      <c r="S76" s="394" t="str">
        <f t="shared" si="32"/>
        <v/>
      </c>
      <c r="T76" s="400" t="str">
        <f t="shared" si="33"/>
        <v/>
      </c>
      <c r="U76" s="271"/>
      <c r="V76" s="272"/>
      <c r="W76" s="92">
        <f>IF(ISBLANK(U76), 'Enter Head to Work Out AE'!$D74, (U76*V76))</f>
        <v>0</v>
      </c>
      <c r="X76" s="278"/>
      <c r="Y76" s="278"/>
      <c r="Z76" s="237" t="str">
        <f t="shared" si="34"/>
        <v/>
      </c>
      <c r="AA76" s="94" t="str">
        <f t="shared" si="35"/>
        <v/>
      </c>
      <c r="AB76" s="96" t="str">
        <f t="shared" si="36"/>
        <v/>
      </c>
      <c r="AC76" s="538" t="str">
        <f t="shared" si="37"/>
        <v/>
      </c>
      <c r="AD76" s="99" t="str">
        <f t="shared" si="38"/>
        <v/>
      </c>
      <c r="AE76" s="97" t="str">
        <f t="shared" si="39"/>
        <v/>
      </c>
      <c r="AF76" s="97" t="str">
        <f t="shared" si="40"/>
        <v/>
      </c>
      <c r="AG76" s="394" t="str">
        <f t="shared" si="41"/>
        <v/>
      </c>
      <c r="AH76" s="400" t="str">
        <f t="shared" si="42"/>
        <v/>
      </c>
      <c r="AI76" s="271"/>
      <c r="AJ76" s="272"/>
      <c r="AK76" s="92">
        <f>IF(ISBLANK(AI76), 'Enter Head to Work Out AE'!$D74, (AI76*AJ76))</f>
        <v>0</v>
      </c>
      <c r="AL76" s="278"/>
      <c r="AM76" s="278"/>
      <c r="AN76" s="237" t="str">
        <f t="shared" si="43"/>
        <v/>
      </c>
      <c r="AO76" s="94" t="str">
        <f t="shared" si="44"/>
        <v/>
      </c>
      <c r="AP76" s="96" t="str">
        <f t="shared" si="45"/>
        <v/>
      </c>
      <c r="AQ76" s="538" t="str">
        <f t="shared" si="46"/>
        <v/>
      </c>
      <c r="AR76" s="99" t="str">
        <f t="shared" si="47"/>
        <v/>
      </c>
      <c r="AS76" s="97" t="str">
        <f t="shared" si="48"/>
        <v/>
      </c>
      <c r="AT76" s="97" t="str">
        <f t="shared" si="49"/>
        <v/>
      </c>
      <c r="AU76" s="394" t="str">
        <f t="shared" si="50"/>
        <v/>
      </c>
      <c r="AV76" s="405" t="str">
        <f t="shared" si="51"/>
        <v/>
      </c>
      <c r="AW76" s="414"/>
      <c r="AX76" s="289"/>
      <c r="AY76" s="289"/>
      <c r="AZ76" s="296"/>
    </row>
    <row r="77" spans="1:52" ht="22.5" customHeight="1">
      <c r="A77" s="120"/>
      <c r="B77" s="259" t="str">
        <f>IF(ISBLANK('Baseline Paddock Data'!B77),"",'Baseline Paddock Data'!B77)</f>
        <v/>
      </c>
      <c r="C77" s="83" t="str">
        <f>IF(ISBLANK('Baseline Paddock Data'!C77),"",'Baseline Paddock Data'!C77)</f>
        <v/>
      </c>
      <c r="D77" s="326">
        <f>IF(ISBLANK(C77),"",(IF(ISBLANK('Baseline Paddock Data'!D77),'Baseline Paddock Data'!F77,'Baseline Paddock Data'!D77/2.471)))</f>
        <v>0</v>
      </c>
      <c r="E77" s="326">
        <f>IF(ISBLANK(C77),"",(IF(ISBLANK('Baseline Paddock Data'!E77),'Baseline Paddock Data'!G77,'Baseline Paddock Data'!E77/2.471)))</f>
        <v>0</v>
      </c>
      <c r="F77" s="230" t="str">
        <f>IF(ISBLANK('Baseline Paddock Data'!H77),"",'Baseline Paddock Data'!H77)</f>
        <v/>
      </c>
      <c r="G77" s="271"/>
      <c r="H77" s="272"/>
      <c r="I77" s="92">
        <f>IF(ISBLANK(G77), 'Enter Head to Work Out AE'!D75, (G77*H77))</f>
        <v>0</v>
      </c>
      <c r="J77" s="278"/>
      <c r="K77" s="278"/>
      <c r="L77" s="237" t="str">
        <f t="shared" si="26"/>
        <v/>
      </c>
      <c r="M77" s="94" t="str">
        <f t="shared" si="27"/>
        <v/>
      </c>
      <c r="N77" s="96" t="str">
        <f t="shared" si="28"/>
        <v/>
      </c>
      <c r="O77" s="281"/>
      <c r="P77" s="99" t="str">
        <f t="shared" si="29"/>
        <v/>
      </c>
      <c r="Q77" s="97" t="str">
        <f t="shared" si="30"/>
        <v/>
      </c>
      <c r="R77" s="97" t="str">
        <f t="shared" si="31"/>
        <v/>
      </c>
      <c r="S77" s="394" t="str">
        <f t="shared" si="32"/>
        <v/>
      </c>
      <c r="T77" s="400" t="str">
        <f t="shared" si="33"/>
        <v/>
      </c>
      <c r="U77" s="271"/>
      <c r="V77" s="272"/>
      <c r="W77" s="92">
        <f>IF(ISBLANK(U77), 'Enter Head to Work Out AE'!$D75, (U77*V77))</f>
        <v>0</v>
      </c>
      <c r="X77" s="278"/>
      <c r="Y77" s="278"/>
      <c r="Z77" s="237" t="str">
        <f t="shared" si="34"/>
        <v/>
      </c>
      <c r="AA77" s="94" t="str">
        <f t="shared" si="35"/>
        <v/>
      </c>
      <c r="AB77" s="96" t="str">
        <f t="shared" si="36"/>
        <v/>
      </c>
      <c r="AC77" s="538" t="str">
        <f t="shared" si="37"/>
        <v/>
      </c>
      <c r="AD77" s="99" t="str">
        <f t="shared" si="38"/>
        <v/>
      </c>
      <c r="AE77" s="97" t="str">
        <f t="shared" si="39"/>
        <v/>
      </c>
      <c r="AF77" s="97" t="str">
        <f t="shared" si="40"/>
        <v/>
      </c>
      <c r="AG77" s="394" t="str">
        <f t="shared" si="41"/>
        <v/>
      </c>
      <c r="AH77" s="400" t="str">
        <f t="shared" si="42"/>
        <v/>
      </c>
      <c r="AI77" s="271"/>
      <c r="AJ77" s="272"/>
      <c r="AK77" s="92">
        <f>IF(ISBLANK(AI77), 'Enter Head to Work Out AE'!$D75, (AI77*AJ77))</f>
        <v>0</v>
      </c>
      <c r="AL77" s="278"/>
      <c r="AM77" s="278"/>
      <c r="AN77" s="237" t="str">
        <f t="shared" si="43"/>
        <v/>
      </c>
      <c r="AO77" s="94" t="str">
        <f t="shared" si="44"/>
        <v/>
      </c>
      <c r="AP77" s="96" t="str">
        <f t="shared" si="45"/>
        <v/>
      </c>
      <c r="AQ77" s="538" t="str">
        <f t="shared" si="46"/>
        <v/>
      </c>
      <c r="AR77" s="99" t="str">
        <f t="shared" si="47"/>
        <v/>
      </c>
      <c r="AS77" s="97" t="str">
        <f t="shared" si="48"/>
        <v/>
      </c>
      <c r="AT77" s="97" t="str">
        <f t="shared" si="49"/>
        <v/>
      </c>
      <c r="AU77" s="394" t="str">
        <f t="shared" si="50"/>
        <v/>
      </c>
      <c r="AV77" s="405" t="str">
        <f t="shared" si="51"/>
        <v/>
      </c>
      <c r="AW77" s="414"/>
      <c r="AX77" s="289"/>
      <c r="AY77" s="289"/>
      <c r="AZ77" s="296"/>
    </row>
    <row r="78" spans="1:52" ht="22.5" customHeight="1">
      <c r="A78" s="120"/>
      <c r="B78" s="259" t="str">
        <f>IF(ISBLANK('Baseline Paddock Data'!B78),"",'Baseline Paddock Data'!B78)</f>
        <v/>
      </c>
      <c r="C78" s="83" t="str">
        <f>IF(ISBLANK('Baseline Paddock Data'!C78),"",'Baseline Paddock Data'!C78)</f>
        <v/>
      </c>
      <c r="D78" s="326">
        <f>IF(ISBLANK(C78),"",(IF(ISBLANK('Baseline Paddock Data'!D78),'Baseline Paddock Data'!F78,'Baseline Paddock Data'!D78/2.471)))</f>
        <v>0</v>
      </c>
      <c r="E78" s="326">
        <f>IF(ISBLANK(C78),"",(IF(ISBLANK('Baseline Paddock Data'!E78),'Baseline Paddock Data'!G78,'Baseline Paddock Data'!E78/2.471)))</f>
        <v>0</v>
      </c>
      <c r="F78" s="230" t="str">
        <f>IF(ISBLANK('Baseline Paddock Data'!H78),"",'Baseline Paddock Data'!H78)</f>
        <v/>
      </c>
      <c r="G78" s="271"/>
      <c r="H78" s="272"/>
      <c r="I78" s="92">
        <f>IF(ISBLANK(G78), 'Enter Head to Work Out AE'!D76, (G78*H78))</f>
        <v>0</v>
      </c>
      <c r="J78" s="278"/>
      <c r="K78" s="278"/>
      <c r="L78" s="237" t="str">
        <f t="shared" si="26"/>
        <v/>
      </c>
      <c r="M78" s="94" t="str">
        <f t="shared" si="27"/>
        <v/>
      </c>
      <c r="N78" s="96" t="str">
        <f t="shared" si="28"/>
        <v/>
      </c>
      <c r="O78" s="281"/>
      <c r="P78" s="99" t="str">
        <f t="shared" si="29"/>
        <v/>
      </c>
      <c r="Q78" s="97" t="str">
        <f t="shared" si="30"/>
        <v/>
      </c>
      <c r="R78" s="97" t="str">
        <f t="shared" si="31"/>
        <v/>
      </c>
      <c r="S78" s="394" t="str">
        <f t="shared" si="32"/>
        <v/>
      </c>
      <c r="T78" s="400" t="str">
        <f t="shared" si="33"/>
        <v/>
      </c>
      <c r="U78" s="271"/>
      <c r="V78" s="272"/>
      <c r="W78" s="92">
        <f>IF(ISBLANK(U78), 'Enter Head to Work Out AE'!$D76, (U78*V78))</f>
        <v>0</v>
      </c>
      <c r="X78" s="278"/>
      <c r="Y78" s="278"/>
      <c r="Z78" s="237" t="str">
        <f t="shared" si="34"/>
        <v/>
      </c>
      <c r="AA78" s="94" t="str">
        <f t="shared" si="35"/>
        <v/>
      </c>
      <c r="AB78" s="96" t="str">
        <f t="shared" si="36"/>
        <v/>
      </c>
      <c r="AC78" s="538" t="str">
        <f t="shared" si="37"/>
        <v/>
      </c>
      <c r="AD78" s="99" t="str">
        <f t="shared" si="38"/>
        <v/>
      </c>
      <c r="AE78" s="97" t="str">
        <f t="shared" si="39"/>
        <v/>
      </c>
      <c r="AF78" s="97" t="str">
        <f t="shared" si="40"/>
        <v/>
      </c>
      <c r="AG78" s="394" t="str">
        <f t="shared" si="41"/>
        <v/>
      </c>
      <c r="AH78" s="400" t="str">
        <f t="shared" si="42"/>
        <v/>
      </c>
      <c r="AI78" s="271"/>
      <c r="AJ78" s="272"/>
      <c r="AK78" s="92">
        <f>IF(ISBLANK(AI78), 'Enter Head to Work Out AE'!$D76, (AI78*AJ78))</f>
        <v>0</v>
      </c>
      <c r="AL78" s="278"/>
      <c r="AM78" s="278"/>
      <c r="AN78" s="237" t="str">
        <f t="shared" si="43"/>
        <v/>
      </c>
      <c r="AO78" s="94" t="str">
        <f t="shared" si="44"/>
        <v/>
      </c>
      <c r="AP78" s="96" t="str">
        <f t="shared" si="45"/>
        <v/>
      </c>
      <c r="AQ78" s="538" t="str">
        <f t="shared" si="46"/>
        <v/>
      </c>
      <c r="AR78" s="99" t="str">
        <f t="shared" si="47"/>
        <v/>
      </c>
      <c r="AS78" s="97" t="str">
        <f t="shared" si="48"/>
        <v/>
      </c>
      <c r="AT78" s="97" t="str">
        <f t="shared" si="49"/>
        <v/>
      </c>
      <c r="AU78" s="394" t="str">
        <f t="shared" si="50"/>
        <v/>
      </c>
      <c r="AV78" s="405" t="str">
        <f t="shared" si="51"/>
        <v/>
      </c>
      <c r="AW78" s="414"/>
      <c r="AX78" s="289"/>
      <c r="AY78" s="289"/>
      <c r="AZ78" s="296"/>
    </row>
    <row r="79" spans="1:52" ht="22.5" customHeight="1">
      <c r="A79" s="120"/>
      <c r="B79" s="259" t="str">
        <f>IF(ISBLANK('Baseline Paddock Data'!B79),"",'Baseline Paddock Data'!B79)</f>
        <v/>
      </c>
      <c r="C79" s="83" t="str">
        <f>IF(ISBLANK('Baseline Paddock Data'!C79),"",'Baseline Paddock Data'!C79)</f>
        <v/>
      </c>
      <c r="D79" s="326">
        <f>IF(ISBLANK(C79),"",(IF(ISBLANK('Baseline Paddock Data'!D79),'Baseline Paddock Data'!F79,'Baseline Paddock Data'!D79/2.471)))</f>
        <v>0</v>
      </c>
      <c r="E79" s="326">
        <f>IF(ISBLANK(C79),"",(IF(ISBLANK('Baseline Paddock Data'!E79),'Baseline Paddock Data'!G79,'Baseline Paddock Data'!E79/2.471)))</f>
        <v>0</v>
      </c>
      <c r="F79" s="230" t="str">
        <f>IF(ISBLANK('Baseline Paddock Data'!H79),"",'Baseline Paddock Data'!H79)</f>
        <v/>
      </c>
      <c r="G79" s="271"/>
      <c r="H79" s="272"/>
      <c r="I79" s="92">
        <f>IF(ISBLANK(G79), 'Enter Head to Work Out AE'!D77, (G79*H79))</f>
        <v>0</v>
      </c>
      <c r="J79" s="278"/>
      <c r="K79" s="278"/>
      <c r="L79" s="237" t="str">
        <f t="shared" si="26"/>
        <v/>
      </c>
      <c r="M79" s="94" t="str">
        <f t="shared" si="27"/>
        <v/>
      </c>
      <c r="N79" s="96" t="str">
        <f t="shared" si="28"/>
        <v/>
      </c>
      <c r="O79" s="281"/>
      <c r="P79" s="99" t="str">
        <f t="shared" si="29"/>
        <v/>
      </c>
      <c r="Q79" s="97" t="str">
        <f t="shared" si="30"/>
        <v/>
      </c>
      <c r="R79" s="97" t="str">
        <f t="shared" si="31"/>
        <v/>
      </c>
      <c r="S79" s="394" t="str">
        <f t="shared" si="32"/>
        <v/>
      </c>
      <c r="T79" s="400" t="str">
        <f t="shared" si="33"/>
        <v/>
      </c>
      <c r="U79" s="271"/>
      <c r="V79" s="272"/>
      <c r="W79" s="92">
        <f>IF(ISBLANK(U79), 'Enter Head to Work Out AE'!$D77, (U79*V79))</f>
        <v>0</v>
      </c>
      <c r="X79" s="278"/>
      <c r="Y79" s="278"/>
      <c r="Z79" s="237" t="str">
        <f t="shared" si="34"/>
        <v/>
      </c>
      <c r="AA79" s="94" t="str">
        <f t="shared" si="35"/>
        <v/>
      </c>
      <c r="AB79" s="96" t="str">
        <f t="shared" si="36"/>
        <v/>
      </c>
      <c r="AC79" s="538" t="str">
        <f t="shared" si="37"/>
        <v/>
      </c>
      <c r="AD79" s="99" t="str">
        <f t="shared" si="38"/>
        <v/>
      </c>
      <c r="AE79" s="97" t="str">
        <f t="shared" si="39"/>
        <v/>
      </c>
      <c r="AF79" s="97" t="str">
        <f t="shared" si="40"/>
        <v/>
      </c>
      <c r="AG79" s="394" t="str">
        <f t="shared" si="41"/>
        <v/>
      </c>
      <c r="AH79" s="400" t="str">
        <f t="shared" si="42"/>
        <v/>
      </c>
      <c r="AI79" s="271"/>
      <c r="AJ79" s="272"/>
      <c r="AK79" s="92">
        <f>IF(ISBLANK(AI79), 'Enter Head to Work Out AE'!$D77, (AI79*AJ79))</f>
        <v>0</v>
      </c>
      <c r="AL79" s="278"/>
      <c r="AM79" s="278"/>
      <c r="AN79" s="237" t="str">
        <f t="shared" si="43"/>
        <v/>
      </c>
      <c r="AO79" s="94" t="str">
        <f t="shared" si="44"/>
        <v/>
      </c>
      <c r="AP79" s="96" t="str">
        <f t="shared" si="45"/>
        <v/>
      </c>
      <c r="AQ79" s="538" t="str">
        <f t="shared" si="46"/>
        <v/>
      </c>
      <c r="AR79" s="99" t="str">
        <f t="shared" si="47"/>
        <v/>
      </c>
      <c r="AS79" s="97" t="str">
        <f t="shared" si="48"/>
        <v/>
      </c>
      <c r="AT79" s="97" t="str">
        <f t="shared" si="49"/>
        <v/>
      </c>
      <c r="AU79" s="394" t="str">
        <f t="shared" si="50"/>
        <v/>
      </c>
      <c r="AV79" s="405" t="str">
        <f t="shared" si="51"/>
        <v/>
      </c>
      <c r="AW79" s="414"/>
      <c r="AX79" s="289"/>
      <c r="AY79" s="289"/>
      <c r="AZ79" s="296"/>
    </row>
    <row r="80" spans="1:52" ht="22.5" customHeight="1">
      <c r="A80" s="120"/>
      <c r="B80" s="259" t="str">
        <f>IF(ISBLANK('Baseline Paddock Data'!B80),"",'Baseline Paddock Data'!B80)</f>
        <v/>
      </c>
      <c r="C80" s="83" t="str">
        <f>IF(ISBLANK('Baseline Paddock Data'!C80),"",'Baseline Paddock Data'!C80)</f>
        <v/>
      </c>
      <c r="D80" s="326">
        <f>IF(ISBLANK(C80),"",(IF(ISBLANK('Baseline Paddock Data'!D80),'Baseline Paddock Data'!F80,'Baseline Paddock Data'!D80/2.471)))</f>
        <v>0</v>
      </c>
      <c r="E80" s="326">
        <f>IF(ISBLANK(C80),"",(IF(ISBLANK('Baseline Paddock Data'!E80),'Baseline Paddock Data'!G80,'Baseline Paddock Data'!E80/2.471)))</f>
        <v>0</v>
      </c>
      <c r="F80" s="230" t="str">
        <f>IF(ISBLANK('Baseline Paddock Data'!H80),"",'Baseline Paddock Data'!H80)</f>
        <v/>
      </c>
      <c r="G80" s="271"/>
      <c r="H80" s="272"/>
      <c r="I80" s="92">
        <f>IF(ISBLANK(G80), 'Enter Head to Work Out AE'!D78, (G80*H80))</f>
        <v>0</v>
      </c>
      <c r="J80" s="278"/>
      <c r="K80" s="278"/>
      <c r="L80" s="237" t="str">
        <f t="shared" si="26"/>
        <v/>
      </c>
      <c r="M80" s="94" t="str">
        <f t="shared" si="27"/>
        <v/>
      </c>
      <c r="N80" s="96" t="str">
        <f t="shared" si="28"/>
        <v/>
      </c>
      <c r="O80" s="281"/>
      <c r="P80" s="99" t="str">
        <f t="shared" si="29"/>
        <v/>
      </c>
      <c r="Q80" s="97" t="str">
        <f t="shared" si="30"/>
        <v/>
      </c>
      <c r="R80" s="97" t="str">
        <f t="shared" si="31"/>
        <v/>
      </c>
      <c r="S80" s="394" t="str">
        <f t="shared" si="32"/>
        <v/>
      </c>
      <c r="T80" s="400" t="str">
        <f t="shared" si="33"/>
        <v/>
      </c>
      <c r="U80" s="271"/>
      <c r="V80" s="272"/>
      <c r="W80" s="92">
        <f>IF(ISBLANK(U80), 'Enter Head to Work Out AE'!$D78, (U80*V80))</f>
        <v>0</v>
      </c>
      <c r="X80" s="278"/>
      <c r="Y80" s="278"/>
      <c r="Z80" s="237" t="str">
        <f t="shared" si="34"/>
        <v/>
      </c>
      <c r="AA80" s="94" t="str">
        <f t="shared" si="35"/>
        <v/>
      </c>
      <c r="AB80" s="96" t="str">
        <f t="shared" si="36"/>
        <v/>
      </c>
      <c r="AC80" s="538" t="str">
        <f t="shared" si="37"/>
        <v/>
      </c>
      <c r="AD80" s="99" t="str">
        <f t="shared" si="38"/>
        <v/>
      </c>
      <c r="AE80" s="97" t="str">
        <f t="shared" si="39"/>
        <v/>
      </c>
      <c r="AF80" s="97" t="str">
        <f t="shared" si="40"/>
        <v/>
      </c>
      <c r="AG80" s="394" t="str">
        <f t="shared" si="41"/>
        <v/>
      </c>
      <c r="AH80" s="400" t="str">
        <f t="shared" si="42"/>
        <v/>
      </c>
      <c r="AI80" s="271"/>
      <c r="AJ80" s="272"/>
      <c r="AK80" s="92">
        <f>IF(ISBLANK(AI80), 'Enter Head to Work Out AE'!$D78, (AI80*AJ80))</f>
        <v>0</v>
      </c>
      <c r="AL80" s="278"/>
      <c r="AM80" s="278"/>
      <c r="AN80" s="237" t="str">
        <f t="shared" si="43"/>
        <v/>
      </c>
      <c r="AO80" s="94" t="str">
        <f t="shared" si="44"/>
        <v/>
      </c>
      <c r="AP80" s="96" t="str">
        <f t="shared" si="45"/>
        <v/>
      </c>
      <c r="AQ80" s="538" t="str">
        <f t="shared" si="46"/>
        <v/>
      </c>
      <c r="AR80" s="99" t="str">
        <f t="shared" si="47"/>
        <v/>
      </c>
      <c r="AS80" s="97" t="str">
        <f t="shared" si="48"/>
        <v/>
      </c>
      <c r="AT80" s="97" t="str">
        <f t="shared" si="49"/>
        <v/>
      </c>
      <c r="AU80" s="394" t="str">
        <f t="shared" si="50"/>
        <v/>
      </c>
      <c r="AV80" s="405" t="str">
        <f t="shared" si="51"/>
        <v/>
      </c>
      <c r="AW80" s="414"/>
      <c r="AX80" s="289"/>
      <c r="AY80" s="289"/>
      <c r="AZ80" s="296"/>
    </row>
    <row r="81" spans="1:52" ht="22.5" customHeight="1">
      <c r="A81" s="120"/>
      <c r="B81" s="259" t="str">
        <f>IF(ISBLANK('Baseline Paddock Data'!B81),"",'Baseline Paddock Data'!B81)</f>
        <v/>
      </c>
      <c r="C81" s="83" t="str">
        <f>IF(ISBLANK('Baseline Paddock Data'!C81),"",'Baseline Paddock Data'!C81)</f>
        <v/>
      </c>
      <c r="D81" s="326">
        <f>IF(ISBLANK(C81),"",(IF(ISBLANK('Baseline Paddock Data'!D81),'Baseline Paddock Data'!F81,'Baseline Paddock Data'!D81/2.471)))</f>
        <v>0</v>
      </c>
      <c r="E81" s="326">
        <f>IF(ISBLANK(C81),"",(IF(ISBLANK('Baseline Paddock Data'!E81),'Baseline Paddock Data'!G81,'Baseline Paddock Data'!E81/2.471)))</f>
        <v>0</v>
      </c>
      <c r="F81" s="230" t="str">
        <f>IF(ISBLANK('Baseline Paddock Data'!H81),"",'Baseline Paddock Data'!H81)</f>
        <v/>
      </c>
      <c r="G81" s="271"/>
      <c r="H81" s="272"/>
      <c r="I81" s="92">
        <f>IF(ISBLANK(G81), 'Enter Head to Work Out AE'!D79, (G81*H81))</f>
        <v>0</v>
      </c>
      <c r="J81" s="278"/>
      <c r="K81" s="278"/>
      <c r="L81" s="237" t="str">
        <f t="shared" si="26"/>
        <v/>
      </c>
      <c r="M81" s="94" t="str">
        <f t="shared" si="27"/>
        <v/>
      </c>
      <c r="N81" s="96" t="str">
        <f t="shared" si="28"/>
        <v/>
      </c>
      <c r="O81" s="281"/>
      <c r="P81" s="99" t="str">
        <f t="shared" si="29"/>
        <v/>
      </c>
      <c r="Q81" s="97" t="str">
        <f t="shared" si="30"/>
        <v/>
      </c>
      <c r="R81" s="97" t="str">
        <f t="shared" si="31"/>
        <v/>
      </c>
      <c r="S81" s="394" t="str">
        <f t="shared" si="32"/>
        <v/>
      </c>
      <c r="T81" s="400" t="str">
        <f t="shared" si="33"/>
        <v/>
      </c>
      <c r="U81" s="271"/>
      <c r="V81" s="272"/>
      <c r="W81" s="92">
        <f>IF(ISBLANK(U81), 'Enter Head to Work Out AE'!$D79, (U81*V81))</f>
        <v>0</v>
      </c>
      <c r="X81" s="278"/>
      <c r="Y81" s="278"/>
      <c r="Z81" s="237" t="str">
        <f t="shared" si="34"/>
        <v/>
      </c>
      <c r="AA81" s="94" t="str">
        <f t="shared" si="35"/>
        <v/>
      </c>
      <c r="AB81" s="96" t="str">
        <f t="shared" si="36"/>
        <v/>
      </c>
      <c r="AC81" s="538" t="str">
        <f t="shared" si="37"/>
        <v/>
      </c>
      <c r="AD81" s="99" t="str">
        <f t="shared" si="38"/>
        <v/>
      </c>
      <c r="AE81" s="97" t="str">
        <f t="shared" si="39"/>
        <v/>
      </c>
      <c r="AF81" s="97" t="str">
        <f t="shared" si="40"/>
        <v/>
      </c>
      <c r="AG81" s="394" t="str">
        <f t="shared" si="41"/>
        <v/>
      </c>
      <c r="AH81" s="400" t="str">
        <f t="shared" si="42"/>
        <v/>
      </c>
      <c r="AI81" s="271"/>
      <c r="AJ81" s="272"/>
      <c r="AK81" s="92">
        <f>IF(ISBLANK(AI81), 'Enter Head to Work Out AE'!$D79, (AI81*AJ81))</f>
        <v>0</v>
      </c>
      <c r="AL81" s="278"/>
      <c r="AM81" s="278"/>
      <c r="AN81" s="237" t="str">
        <f t="shared" si="43"/>
        <v/>
      </c>
      <c r="AO81" s="94" t="str">
        <f t="shared" si="44"/>
        <v/>
      </c>
      <c r="AP81" s="96" t="str">
        <f t="shared" si="45"/>
        <v/>
      </c>
      <c r="AQ81" s="538" t="str">
        <f t="shared" si="46"/>
        <v/>
      </c>
      <c r="AR81" s="99" t="str">
        <f t="shared" si="47"/>
        <v/>
      </c>
      <c r="AS81" s="97" t="str">
        <f t="shared" si="48"/>
        <v/>
      </c>
      <c r="AT81" s="97" t="str">
        <f t="shared" si="49"/>
        <v/>
      </c>
      <c r="AU81" s="394" t="str">
        <f t="shared" si="50"/>
        <v/>
      </c>
      <c r="AV81" s="405" t="str">
        <f t="shared" si="51"/>
        <v/>
      </c>
      <c r="AW81" s="414"/>
      <c r="AX81" s="289"/>
      <c r="AY81" s="289"/>
      <c r="AZ81" s="296"/>
    </row>
    <row r="82" spans="1:52" ht="22.5" customHeight="1">
      <c r="A82" s="120"/>
      <c r="B82" s="259" t="str">
        <f>IF(ISBLANK('Baseline Paddock Data'!B82),"",'Baseline Paddock Data'!B82)</f>
        <v/>
      </c>
      <c r="C82" s="83" t="str">
        <f>IF(ISBLANK('Baseline Paddock Data'!C82),"",'Baseline Paddock Data'!C82)</f>
        <v/>
      </c>
      <c r="D82" s="326">
        <f>IF(ISBLANK(C82),"",(IF(ISBLANK('Baseline Paddock Data'!D82),'Baseline Paddock Data'!F82,'Baseline Paddock Data'!D82/2.471)))</f>
        <v>0</v>
      </c>
      <c r="E82" s="326">
        <f>IF(ISBLANK(C82),"",(IF(ISBLANK('Baseline Paddock Data'!E82),'Baseline Paddock Data'!G82,'Baseline Paddock Data'!E82/2.471)))</f>
        <v>0</v>
      </c>
      <c r="F82" s="230" t="str">
        <f>IF(ISBLANK('Baseline Paddock Data'!H82),"",'Baseline Paddock Data'!H82)</f>
        <v/>
      </c>
      <c r="G82" s="271"/>
      <c r="H82" s="272"/>
      <c r="I82" s="92">
        <f>IF(ISBLANK(G82), 'Enter Head to Work Out AE'!D80, (G82*H82))</f>
        <v>0</v>
      </c>
      <c r="J82" s="278"/>
      <c r="K82" s="278"/>
      <c r="L82" s="237" t="str">
        <f t="shared" si="26"/>
        <v/>
      </c>
      <c r="M82" s="94" t="str">
        <f t="shared" si="27"/>
        <v/>
      </c>
      <c r="N82" s="96" t="str">
        <f t="shared" si="28"/>
        <v/>
      </c>
      <c r="O82" s="281"/>
      <c r="P82" s="99" t="str">
        <f t="shared" si="29"/>
        <v/>
      </c>
      <c r="Q82" s="97" t="str">
        <f t="shared" si="30"/>
        <v/>
      </c>
      <c r="R82" s="97" t="str">
        <f t="shared" si="31"/>
        <v/>
      </c>
      <c r="S82" s="394" t="str">
        <f t="shared" si="32"/>
        <v/>
      </c>
      <c r="T82" s="400" t="str">
        <f t="shared" si="33"/>
        <v/>
      </c>
      <c r="U82" s="271"/>
      <c r="V82" s="272"/>
      <c r="W82" s="92">
        <f>IF(ISBLANK(U82), 'Enter Head to Work Out AE'!$D80, (U82*V82))</f>
        <v>0</v>
      </c>
      <c r="X82" s="278"/>
      <c r="Y82" s="278"/>
      <c r="Z82" s="237" t="str">
        <f t="shared" si="34"/>
        <v/>
      </c>
      <c r="AA82" s="94" t="str">
        <f t="shared" si="35"/>
        <v/>
      </c>
      <c r="AB82" s="96" t="str">
        <f t="shared" si="36"/>
        <v/>
      </c>
      <c r="AC82" s="538" t="str">
        <f t="shared" si="37"/>
        <v/>
      </c>
      <c r="AD82" s="99" t="str">
        <f t="shared" si="38"/>
        <v/>
      </c>
      <c r="AE82" s="97" t="str">
        <f t="shared" si="39"/>
        <v/>
      </c>
      <c r="AF82" s="97" t="str">
        <f t="shared" si="40"/>
        <v/>
      </c>
      <c r="AG82" s="394" t="str">
        <f t="shared" si="41"/>
        <v/>
      </c>
      <c r="AH82" s="400" t="str">
        <f t="shared" si="42"/>
        <v/>
      </c>
      <c r="AI82" s="271"/>
      <c r="AJ82" s="272"/>
      <c r="AK82" s="92">
        <f>IF(ISBLANK(AI82), 'Enter Head to Work Out AE'!$D80, (AI82*AJ82))</f>
        <v>0</v>
      </c>
      <c r="AL82" s="278"/>
      <c r="AM82" s="278"/>
      <c r="AN82" s="237" t="str">
        <f t="shared" si="43"/>
        <v/>
      </c>
      <c r="AO82" s="94" t="str">
        <f t="shared" si="44"/>
        <v/>
      </c>
      <c r="AP82" s="96" t="str">
        <f t="shared" si="45"/>
        <v/>
      </c>
      <c r="AQ82" s="538" t="str">
        <f t="shared" si="46"/>
        <v/>
      </c>
      <c r="AR82" s="99" t="str">
        <f t="shared" si="47"/>
        <v/>
      </c>
      <c r="AS82" s="97" t="str">
        <f t="shared" si="48"/>
        <v/>
      </c>
      <c r="AT82" s="97" t="str">
        <f t="shared" si="49"/>
        <v/>
      </c>
      <c r="AU82" s="394" t="str">
        <f t="shared" si="50"/>
        <v/>
      </c>
      <c r="AV82" s="405" t="str">
        <f t="shared" si="51"/>
        <v/>
      </c>
      <c r="AW82" s="414"/>
      <c r="AX82" s="289"/>
      <c r="AY82" s="289"/>
      <c r="AZ82" s="296"/>
    </row>
    <row r="83" spans="1:52" ht="22.5" customHeight="1">
      <c r="A83" s="120"/>
      <c r="B83" s="259" t="str">
        <f>IF(ISBLANK('Baseline Paddock Data'!B83),"",'Baseline Paddock Data'!B83)</f>
        <v/>
      </c>
      <c r="C83" s="83" t="str">
        <f>IF(ISBLANK('Baseline Paddock Data'!C83),"",'Baseline Paddock Data'!C83)</f>
        <v/>
      </c>
      <c r="D83" s="326">
        <f>IF(ISBLANK(C83),"",(IF(ISBLANK('Baseline Paddock Data'!D83),'Baseline Paddock Data'!F83,'Baseline Paddock Data'!D83/2.471)))</f>
        <v>0</v>
      </c>
      <c r="E83" s="326">
        <f>IF(ISBLANK(C83),"",(IF(ISBLANK('Baseline Paddock Data'!E83),'Baseline Paddock Data'!G83,'Baseline Paddock Data'!E83/2.471)))</f>
        <v>0</v>
      </c>
      <c r="F83" s="230" t="str">
        <f>IF(ISBLANK('Baseline Paddock Data'!H83),"",'Baseline Paddock Data'!H83)</f>
        <v/>
      </c>
      <c r="G83" s="271"/>
      <c r="H83" s="272"/>
      <c r="I83" s="92">
        <f>IF(ISBLANK(G83), 'Enter Head to Work Out AE'!D81, (G83*H83))</f>
        <v>0</v>
      </c>
      <c r="J83" s="278"/>
      <c r="K83" s="278"/>
      <c r="L83" s="237" t="str">
        <f t="shared" si="26"/>
        <v/>
      </c>
      <c r="M83" s="94" t="str">
        <f t="shared" si="27"/>
        <v/>
      </c>
      <c r="N83" s="96" t="str">
        <f t="shared" si="28"/>
        <v/>
      </c>
      <c r="O83" s="281"/>
      <c r="P83" s="99" t="str">
        <f t="shared" si="29"/>
        <v/>
      </c>
      <c r="Q83" s="97" t="str">
        <f t="shared" si="30"/>
        <v/>
      </c>
      <c r="R83" s="97" t="str">
        <f t="shared" si="31"/>
        <v/>
      </c>
      <c r="S83" s="394" t="str">
        <f t="shared" si="32"/>
        <v/>
      </c>
      <c r="T83" s="400" t="str">
        <f t="shared" si="33"/>
        <v/>
      </c>
      <c r="U83" s="271"/>
      <c r="V83" s="272"/>
      <c r="W83" s="92">
        <f>IF(ISBLANK(U83), 'Enter Head to Work Out AE'!$D81, (U83*V83))</f>
        <v>0</v>
      </c>
      <c r="X83" s="278"/>
      <c r="Y83" s="278"/>
      <c r="Z83" s="237" t="str">
        <f t="shared" si="34"/>
        <v/>
      </c>
      <c r="AA83" s="94" t="str">
        <f t="shared" si="35"/>
        <v/>
      </c>
      <c r="AB83" s="96" t="str">
        <f t="shared" si="36"/>
        <v/>
      </c>
      <c r="AC83" s="538" t="str">
        <f t="shared" si="37"/>
        <v/>
      </c>
      <c r="AD83" s="99" t="str">
        <f t="shared" si="38"/>
        <v/>
      </c>
      <c r="AE83" s="97" t="str">
        <f t="shared" si="39"/>
        <v/>
      </c>
      <c r="AF83" s="97" t="str">
        <f t="shared" si="40"/>
        <v/>
      </c>
      <c r="AG83" s="394" t="str">
        <f t="shared" si="41"/>
        <v/>
      </c>
      <c r="AH83" s="400" t="str">
        <f t="shared" si="42"/>
        <v/>
      </c>
      <c r="AI83" s="271"/>
      <c r="AJ83" s="272"/>
      <c r="AK83" s="92">
        <f>IF(ISBLANK(AI83), 'Enter Head to Work Out AE'!$D81, (AI83*AJ83))</f>
        <v>0</v>
      </c>
      <c r="AL83" s="278"/>
      <c r="AM83" s="278"/>
      <c r="AN83" s="237" t="str">
        <f t="shared" si="43"/>
        <v/>
      </c>
      <c r="AO83" s="94" t="str">
        <f t="shared" si="44"/>
        <v/>
      </c>
      <c r="AP83" s="96" t="str">
        <f t="shared" si="45"/>
        <v/>
      </c>
      <c r="AQ83" s="538" t="str">
        <f t="shared" si="46"/>
        <v/>
      </c>
      <c r="AR83" s="99" t="str">
        <f t="shared" si="47"/>
        <v/>
      </c>
      <c r="AS83" s="97" t="str">
        <f t="shared" si="48"/>
        <v/>
      </c>
      <c r="AT83" s="97" t="str">
        <f t="shared" si="49"/>
        <v/>
      </c>
      <c r="AU83" s="394" t="str">
        <f t="shared" si="50"/>
        <v/>
      </c>
      <c r="AV83" s="405" t="str">
        <f t="shared" si="51"/>
        <v/>
      </c>
      <c r="AW83" s="414"/>
      <c r="AX83" s="289"/>
      <c r="AY83" s="289"/>
      <c r="AZ83" s="296"/>
    </row>
    <row r="84" spans="1:52" ht="22.5" customHeight="1">
      <c r="A84" s="120"/>
      <c r="B84" s="259" t="str">
        <f>IF(ISBLANK('Baseline Paddock Data'!B84),"",'Baseline Paddock Data'!B84)</f>
        <v/>
      </c>
      <c r="C84" s="83" t="str">
        <f>IF(ISBLANK('Baseline Paddock Data'!C84),"",'Baseline Paddock Data'!C84)</f>
        <v/>
      </c>
      <c r="D84" s="326">
        <f>IF(ISBLANK(C84),"",(IF(ISBLANK('Baseline Paddock Data'!D84),'Baseline Paddock Data'!F84,'Baseline Paddock Data'!D84/2.471)))</f>
        <v>0</v>
      </c>
      <c r="E84" s="326">
        <f>IF(ISBLANK(C84),"",(IF(ISBLANK('Baseline Paddock Data'!E84),'Baseline Paddock Data'!G84,'Baseline Paddock Data'!E84/2.471)))</f>
        <v>0</v>
      </c>
      <c r="F84" s="230" t="str">
        <f>IF(ISBLANK('Baseline Paddock Data'!H84),"",'Baseline Paddock Data'!H84)</f>
        <v/>
      </c>
      <c r="G84" s="271"/>
      <c r="H84" s="272"/>
      <c r="I84" s="92">
        <f>IF(ISBLANK(G84), 'Enter Head to Work Out AE'!D82, (G84*H84))</f>
        <v>0</v>
      </c>
      <c r="J84" s="278"/>
      <c r="K84" s="278"/>
      <c r="L84" s="237" t="str">
        <f t="shared" si="26"/>
        <v/>
      </c>
      <c r="M84" s="94" t="str">
        <f t="shared" si="27"/>
        <v/>
      </c>
      <c r="N84" s="96" t="str">
        <f t="shared" si="28"/>
        <v/>
      </c>
      <c r="O84" s="281"/>
      <c r="P84" s="99" t="str">
        <f t="shared" si="29"/>
        <v/>
      </c>
      <c r="Q84" s="97" t="str">
        <f t="shared" si="30"/>
        <v/>
      </c>
      <c r="R84" s="97" t="str">
        <f t="shared" si="31"/>
        <v/>
      </c>
      <c r="S84" s="394" t="str">
        <f t="shared" si="32"/>
        <v/>
      </c>
      <c r="T84" s="400" t="str">
        <f t="shared" si="33"/>
        <v/>
      </c>
      <c r="U84" s="271"/>
      <c r="V84" s="272"/>
      <c r="W84" s="92">
        <f>IF(ISBLANK(U84), 'Enter Head to Work Out AE'!$D82, (U84*V84))</f>
        <v>0</v>
      </c>
      <c r="X84" s="278"/>
      <c r="Y84" s="278"/>
      <c r="Z84" s="237" t="str">
        <f t="shared" si="34"/>
        <v/>
      </c>
      <c r="AA84" s="94" t="str">
        <f t="shared" si="35"/>
        <v/>
      </c>
      <c r="AB84" s="96" t="str">
        <f t="shared" si="36"/>
        <v/>
      </c>
      <c r="AC84" s="538" t="str">
        <f t="shared" si="37"/>
        <v/>
      </c>
      <c r="AD84" s="99" t="str">
        <f t="shared" si="38"/>
        <v/>
      </c>
      <c r="AE84" s="97" t="str">
        <f t="shared" si="39"/>
        <v/>
      </c>
      <c r="AF84" s="97" t="str">
        <f t="shared" si="40"/>
        <v/>
      </c>
      <c r="AG84" s="394" t="str">
        <f t="shared" si="41"/>
        <v/>
      </c>
      <c r="AH84" s="400" t="str">
        <f t="shared" si="42"/>
        <v/>
      </c>
      <c r="AI84" s="271"/>
      <c r="AJ84" s="272"/>
      <c r="AK84" s="92">
        <f>IF(ISBLANK(AI84), 'Enter Head to Work Out AE'!$D82, (AI84*AJ84))</f>
        <v>0</v>
      </c>
      <c r="AL84" s="278"/>
      <c r="AM84" s="278"/>
      <c r="AN84" s="237" t="str">
        <f t="shared" si="43"/>
        <v/>
      </c>
      <c r="AO84" s="94" t="str">
        <f t="shared" si="44"/>
        <v/>
      </c>
      <c r="AP84" s="96" t="str">
        <f t="shared" si="45"/>
        <v/>
      </c>
      <c r="AQ84" s="538" t="str">
        <f t="shared" si="46"/>
        <v/>
      </c>
      <c r="AR84" s="99" t="str">
        <f t="shared" si="47"/>
        <v/>
      </c>
      <c r="AS84" s="97" t="str">
        <f t="shared" si="48"/>
        <v/>
      </c>
      <c r="AT84" s="97" t="str">
        <f t="shared" si="49"/>
        <v/>
      </c>
      <c r="AU84" s="394" t="str">
        <f t="shared" si="50"/>
        <v/>
      </c>
      <c r="AV84" s="405" t="str">
        <f t="shared" si="51"/>
        <v/>
      </c>
      <c r="AW84" s="414"/>
      <c r="AX84" s="289"/>
      <c r="AY84" s="289"/>
      <c r="AZ84" s="296"/>
    </row>
    <row r="85" spans="1:52" ht="22.5" customHeight="1">
      <c r="A85" s="120"/>
      <c r="B85" s="259" t="str">
        <f>IF(ISBLANK('Baseline Paddock Data'!B85),"",'Baseline Paddock Data'!B85)</f>
        <v/>
      </c>
      <c r="C85" s="83" t="str">
        <f>IF(ISBLANK('Baseline Paddock Data'!C85),"",'Baseline Paddock Data'!C85)</f>
        <v/>
      </c>
      <c r="D85" s="326">
        <f>IF(ISBLANK(C85),"",(IF(ISBLANK('Baseline Paddock Data'!D85),'Baseline Paddock Data'!F85,'Baseline Paddock Data'!D85/2.471)))</f>
        <v>0</v>
      </c>
      <c r="E85" s="326">
        <f>IF(ISBLANK(C85),"",(IF(ISBLANK('Baseline Paddock Data'!E85),'Baseline Paddock Data'!G85,'Baseline Paddock Data'!E85/2.471)))</f>
        <v>0</v>
      </c>
      <c r="F85" s="230" t="str">
        <f>IF(ISBLANK('Baseline Paddock Data'!H85),"",'Baseline Paddock Data'!H85)</f>
        <v/>
      </c>
      <c r="G85" s="271"/>
      <c r="H85" s="272"/>
      <c r="I85" s="92">
        <f>IF(ISBLANK(G85), 'Enter Head to Work Out AE'!D83, (G85*H85))</f>
        <v>0</v>
      </c>
      <c r="J85" s="278"/>
      <c r="K85" s="278"/>
      <c r="L85" s="237" t="str">
        <f t="shared" si="26"/>
        <v/>
      </c>
      <c r="M85" s="94" t="str">
        <f t="shared" si="27"/>
        <v/>
      </c>
      <c r="N85" s="96" t="str">
        <f t="shared" si="28"/>
        <v/>
      </c>
      <c r="O85" s="281"/>
      <c r="P85" s="99" t="str">
        <f t="shared" si="29"/>
        <v/>
      </c>
      <c r="Q85" s="97" t="str">
        <f t="shared" si="30"/>
        <v/>
      </c>
      <c r="R85" s="97" t="str">
        <f t="shared" si="31"/>
        <v/>
      </c>
      <c r="S85" s="394" t="str">
        <f t="shared" si="32"/>
        <v/>
      </c>
      <c r="T85" s="400" t="str">
        <f t="shared" si="33"/>
        <v/>
      </c>
      <c r="U85" s="271"/>
      <c r="V85" s="272"/>
      <c r="W85" s="92">
        <f>IF(ISBLANK(U85), 'Enter Head to Work Out AE'!$D83, (U85*V85))</f>
        <v>0</v>
      </c>
      <c r="X85" s="278"/>
      <c r="Y85" s="278"/>
      <c r="Z85" s="237" t="str">
        <f t="shared" si="34"/>
        <v/>
      </c>
      <c r="AA85" s="94" t="str">
        <f t="shared" si="35"/>
        <v/>
      </c>
      <c r="AB85" s="96" t="str">
        <f t="shared" si="36"/>
        <v/>
      </c>
      <c r="AC85" s="538" t="str">
        <f t="shared" si="37"/>
        <v/>
      </c>
      <c r="AD85" s="99" t="str">
        <f t="shared" si="38"/>
        <v/>
      </c>
      <c r="AE85" s="97" t="str">
        <f t="shared" si="39"/>
        <v/>
      </c>
      <c r="AF85" s="97" t="str">
        <f t="shared" si="40"/>
        <v/>
      </c>
      <c r="AG85" s="394" t="str">
        <f t="shared" si="41"/>
        <v/>
      </c>
      <c r="AH85" s="400" t="str">
        <f t="shared" si="42"/>
        <v/>
      </c>
      <c r="AI85" s="271"/>
      <c r="AJ85" s="272"/>
      <c r="AK85" s="92">
        <f>IF(ISBLANK(AI85), 'Enter Head to Work Out AE'!$D83, (AI85*AJ85))</f>
        <v>0</v>
      </c>
      <c r="AL85" s="278"/>
      <c r="AM85" s="278"/>
      <c r="AN85" s="237" t="str">
        <f t="shared" si="43"/>
        <v/>
      </c>
      <c r="AO85" s="94" t="str">
        <f t="shared" si="44"/>
        <v/>
      </c>
      <c r="AP85" s="96" t="str">
        <f t="shared" si="45"/>
        <v/>
      </c>
      <c r="AQ85" s="538" t="str">
        <f t="shared" si="46"/>
        <v/>
      </c>
      <c r="AR85" s="99" t="str">
        <f t="shared" si="47"/>
        <v/>
      </c>
      <c r="AS85" s="97" t="str">
        <f t="shared" si="48"/>
        <v/>
      </c>
      <c r="AT85" s="97" t="str">
        <f t="shared" si="49"/>
        <v/>
      </c>
      <c r="AU85" s="394" t="str">
        <f t="shared" si="50"/>
        <v/>
      </c>
      <c r="AV85" s="405" t="str">
        <f t="shared" si="51"/>
        <v/>
      </c>
      <c r="AW85" s="414"/>
      <c r="AX85" s="289"/>
      <c r="AY85" s="289"/>
      <c r="AZ85" s="296"/>
    </row>
    <row r="86" spans="1:52" ht="22.5" customHeight="1">
      <c r="A86" s="120"/>
      <c r="B86" s="259" t="str">
        <f>IF(ISBLANK('Baseline Paddock Data'!B86),"",'Baseline Paddock Data'!B86)</f>
        <v/>
      </c>
      <c r="C86" s="83" t="str">
        <f>IF(ISBLANK('Baseline Paddock Data'!C86),"",'Baseline Paddock Data'!C86)</f>
        <v/>
      </c>
      <c r="D86" s="326">
        <f>IF(ISBLANK(C86),"",(IF(ISBLANK('Baseline Paddock Data'!D86),'Baseline Paddock Data'!F86,'Baseline Paddock Data'!D86/2.471)))</f>
        <v>0</v>
      </c>
      <c r="E86" s="326">
        <f>IF(ISBLANK(C86),"",(IF(ISBLANK('Baseline Paddock Data'!E86),'Baseline Paddock Data'!G86,'Baseline Paddock Data'!E86/2.471)))</f>
        <v>0</v>
      </c>
      <c r="F86" s="230" t="str">
        <f>IF(ISBLANK('Baseline Paddock Data'!H86),"",'Baseline Paddock Data'!H86)</f>
        <v/>
      </c>
      <c r="G86" s="271"/>
      <c r="H86" s="272"/>
      <c r="I86" s="92">
        <f>IF(ISBLANK(G86), 'Enter Head to Work Out AE'!D84, (G86*H86))</f>
        <v>0</v>
      </c>
      <c r="J86" s="278"/>
      <c r="K86" s="278"/>
      <c r="L86" s="237" t="str">
        <f t="shared" si="26"/>
        <v/>
      </c>
      <c r="M86" s="94" t="str">
        <f t="shared" si="27"/>
        <v/>
      </c>
      <c r="N86" s="96" t="str">
        <f t="shared" si="28"/>
        <v/>
      </c>
      <c r="O86" s="281"/>
      <c r="P86" s="99" t="str">
        <f t="shared" si="29"/>
        <v/>
      </c>
      <c r="Q86" s="97" t="str">
        <f t="shared" si="30"/>
        <v/>
      </c>
      <c r="R86" s="97" t="str">
        <f t="shared" si="31"/>
        <v/>
      </c>
      <c r="S86" s="394" t="str">
        <f t="shared" si="32"/>
        <v/>
      </c>
      <c r="T86" s="400" t="str">
        <f t="shared" si="33"/>
        <v/>
      </c>
      <c r="U86" s="271"/>
      <c r="V86" s="272"/>
      <c r="W86" s="92">
        <f>IF(ISBLANK(U86), 'Enter Head to Work Out AE'!$D84, (U86*V86))</f>
        <v>0</v>
      </c>
      <c r="X86" s="278"/>
      <c r="Y86" s="278"/>
      <c r="Z86" s="237" t="str">
        <f t="shared" si="34"/>
        <v/>
      </c>
      <c r="AA86" s="94" t="str">
        <f t="shared" si="35"/>
        <v/>
      </c>
      <c r="AB86" s="96" t="str">
        <f t="shared" si="36"/>
        <v/>
      </c>
      <c r="AC86" s="538" t="str">
        <f t="shared" si="37"/>
        <v/>
      </c>
      <c r="AD86" s="99" t="str">
        <f t="shared" si="38"/>
        <v/>
      </c>
      <c r="AE86" s="97" t="str">
        <f t="shared" si="39"/>
        <v/>
      </c>
      <c r="AF86" s="97" t="str">
        <f t="shared" si="40"/>
        <v/>
      </c>
      <c r="AG86" s="394" t="str">
        <f t="shared" si="41"/>
        <v/>
      </c>
      <c r="AH86" s="400" t="str">
        <f t="shared" si="42"/>
        <v/>
      </c>
      <c r="AI86" s="271"/>
      <c r="AJ86" s="272"/>
      <c r="AK86" s="92">
        <f>IF(ISBLANK(AI86), 'Enter Head to Work Out AE'!$D84, (AI86*AJ86))</f>
        <v>0</v>
      </c>
      <c r="AL86" s="278"/>
      <c r="AM86" s="278"/>
      <c r="AN86" s="237" t="str">
        <f t="shared" si="43"/>
        <v/>
      </c>
      <c r="AO86" s="94" t="str">
        <f t="shared" si="44"/>
        <v/>
      </c>
      <c r="AP86" s="96" t="str">
        <f t="shared" si="45"/>
        <v/>
      </c>
      <c r="AQ86" s="538" t="str">
        <f t="shared" si="46"/>
        <v/>
      </c>
      <c r="AR86" s="99" t="str">
        <f t="shared" si="47"/>
        <v/>
      </c>
      <c r="AS86" s="97" t="str">
        <f t="shared" si="48"/>
        <v/>
      </c>
      <c r="AT86" s="97" t="str">
        <f t="shared" si="49"/>
        <v/>
      </c>
      <c r="AU86" s="394" t="str">
        <f t="shared" si="50"/>
        <v/>
      </c>
      <c r="AV86" s="405" t="str">
        <f t="shared" si="51"/>
        <v/>
      </c>
      <c r="AW86" s="414"/>
      <c r="AX86" s="289"/>
      <c r="AY86" s="289"/>
      <c r="AZ86" s="296"/>
    </row>
    <row r="87" spans="1:52" ht="22.5" customHeight="1">
      <c r="A87" s="120"/>
      <c r="B87" s="259" t="str">
        <f>IF(ISBLANK('Baseline Paddock Data'!B87),"",'Baseline Paddock Data'!B87)</f>
        <v/>
      </c>
      <c r="C87" s="83" t="str">
        <f>IF(ISBLANK('Baseline Paddock Data'!C87),"",'Baseline Paddock Data'!C87)</f>
        <v/>
      </c>
      <c r="D87" s="326">
        <f>IF(ISBLANK(C87),"",(IF(ISBLANK('Baseline Paddock Data'!D87),'Baseline Paddock Data'!F87,'Baseline Paddock Data'!D87/2.471)))</f>
        <v>0</v>
      </c>
      <c r="E87" s="326">
        <f>IF(ISBLANK(C87),"",(IF(ISBLANK('Baseline Paddock Data'!E87),'Baseline Paddock Data'!G87,'Baseline Paddock Data'!E87/2.471)))</f>
        <v>0</v>
      </c>
      <c r="F87" s="230" t="str">
        <f>IF(ISBLANK('Baseline Paddock Data'!H87),"",'Baseline Paddock Data'!H87)</f>
        <v/>
      </c>
      <c r="G87" s="271"/>
      <c r="H87" s="272"/>
      <c r="I87" s="92">
        <f>IF(ISBLANK(G87), 'Enter Head to Work Out AE'!D85, (G87*H87))</f>
        <v>0</v>
      </c>
      <c r="J87" s="278"/>
      <c r="K87" s="278"/>
      <c r="L87" s="237" t="str">
        <f t="shared" si="26"/>
        <v/>
      </c>
      <c r="M87" s="94" t="str">
        <f t="shared" si="27"/>
        <v/>
      </c>
      <c r="N87" s="96" t="str">
        <f t="shared" si="28"/>
        <v/>
      </c>
      <c r="O87" s="281"/>
      <c r="P87" s="99" t="str">
        <f t="shared" si="29"/>
        <v/>
      </c>
      <c r="Q87" s="97" t="str">
        <f t="shared" si="30"/>
        <v/>
      </c>
      <c r="R87" s="97" t="str">
        <f t="shared" si="31"/>
        <v/>
      </c>
      <c r="S87" s="394" t="str">
        <f t="shared" si="32"/>
        <v/>
      </c>
      <c r="T87" s="400" t="str">
        <f t="shared" si="33"/>
        <v/>
      </c>
      <c r="U87" s="271"/>
      <c r="V87" s="272"/>
      <c r="W87" s="92">
        <f>IF(ISBLANK(U87), 'Enter Head to Work Out AE'!$D85, (U87*V87))</f>
        <v>0</v>
      </c>
      <c r="X87" s="278"/>
      <c r="Y87" s="278"/>
      <c r="Z87" s="237" t="str">
        <f t="shared" si="34"/>
        <v/>
      </c>
      <c r="AA87" s="94" t="str">
        <f t="shared" si="35"/>
        <v/>
      </c>
      <c r="AB87" s="96" t="str">
        <f t="shared" si="36"/>
        <v/>
      </c>
      <c r="AC87" s="538" t="str">
        <f t="shared" si="37"/>
        <v/>
      </c>
      <c r="AD87" s="99" t="str">
        <f t="shared" si="38"/>
        <v/>
      </c>
      <c r="AE87" s="97" t="str">
        <f t="shared" si="39"/>
        <v/>
      </c>
      <c r="AF87" s="97" t="str">
        <f t="shared" si="40"/>
        <v/>
      </c>
      <c r="AG87" s="394" t="str">
        <f t="shared" si="41"/>
        <v/>
      </c>
      <c r="AH87" s="400" t="str">
        <f t="shared" si="42"/>
        <v/>
      </c>
      <c r="AI87" s="271"/>
      <c r="AJ87" s="272"/>
      <c r="AK87" s="92">
        <f>IF(ISBLANK(AI87), 'Enter Head to Work Out AE'!$D85, (AI87*AJ87))</f>
        <v>0</v>
      </c>
      <c r="AL87" s="278"/>
      <c r="AM87" s="278"/>
      <c r="AN87" s="237" t="str">
        <f t="shared" si="43"/>
        <v/>
      </c>
      <c r="AO87" s="94" t="str">
        <f t="shared" si="44"/>
        <v/>
      </c>
      <c r="AP87" s="96" t="str">
        <f t="shared" si="45"/>
        <v/>
      </c>
      <c r="AQ87" s="538" t="str">
        <f t="shared" si="46"/>
        <v/>
      </c>
      <c r="AR87" s="99" t="str">
        <f t="shared" si="47"/>
        <v/>
      </c>
      <c r="AS87" s="97" t="str">
        <f t="shared" si="48"/>
        <v/>
      </c>
      <c r="AT87" s="97" t="str">
        <f t="shared" si="49"/>
        <v/>
      </c>
      <c r="AU87" s="394" t="str">
        <f t="shared" si="50"/>
        <v/>
      </c>
      <c r="AV87" s="405" t="str">
        <f t="shared" si="51"/>
        <v/>
      </c>
      <c r="AW87" s="414"/>
      <c r="AX87" s="289"/>
      <c r="AY87" s="289"/>
      <c r="AZ87" s="296"/>
    </row>
    <row r="88" spans="1:52" ht="22.5" customHeight="1">
      <c r="A88" s="120"/>
      <c r="B88" s="259" t="str">
        <f>IF(ISBLANK('Baseline Paddock Data'!B88),"",'Baseline Paddock Data'!B88)</f>
        <v/>
      </c>
      <c r="C88" s="83" t="str">
        <f>IF(ISBLANK('Baseline Paddock Data'!C88),"",'Baseline Paddock Data'!C88)</f>
        <v/>
      </c>
      <c r="D88" s="326">
        <f>IF(ISBLANK(C88),"",(IF(ISBLANK('Baseline Paddock Data'!D88),'Baseline Paddock Data'!F88,'Baseline Paddock Data'!D88/2.471)))</f>
        <v>0</v>
      </c>
      <c r="E88" s="326">
        <f>IF(ISBLANK(C88),"",(IF(ISBLANK('Baseline Paddock Data'!E88),'Baseline Paddock Data'!G88,'Baseline Paddock Data'!E88/2.471)))</f>
        <v>0</v>
      </c>
      <c r="F88" s="230" t="str">
        <f>IF(ISBLANK('Baseline Paddock Data'!H88),"",'Baseline Paddock Data'!H88)</f>
        <v/>
      </c>
      <c r="G88" s="271"/>
      <c r="H88" s="272"/>
      <c r="I88" s="92">
        <f>IF(ISBLANK(G88), 'Enter Head to Work Out AE'!D86, (G88*H88))</f>
        <v>0</v>
      </c>
      <c r="J88" s="278"/>
      <c r="K88" s="278"/>
      <c r="L88" s="237" t="str">
        <f t="shared" si="26"/>
        <v/>
      </c>
      <c r="M88" s="94" t="str">
        <f t="shared" si="27"/>
        <v/>
      </c>
      <c r="N88" s="96" t="str">
        <f t="shared" si="28"/>
        <v/>
      </c>
      <c r="O88" s="281"/>
      <c r="P88" s="99" t="str">
        <f t="shared" si="29"/>
        <v/>
      </c>
      <c r="Q88" s="97" t="str">
        <f t="shared" si="30"/>
        <v/>
      </c>
      <c r="R88" s="97" t="str">
        <f t="shared" si="31"/>
        <v/>
      </c>
      <c r="S88" s="394" t="str">
        <f t="shared" si="32"/>
        <v/>
      </c>
      <c r="T88" s="400" t="str">
        <f t="shared" si="33"/>
        <v/>
      </c>
      <c r="U88" s="271"/>
      <c r="V88" s="272"/>
      <c r="W88" s="92">
        <f>IF(ISBLANK(U88), 'Enter Head to Work Out AE'!$D86, (U88*V88))</f>
        <v>0</v>
      </c>
      <c r="X88" s="278"/>
      <c r="Y88" s="278"/>
      <c r="Z88" s="237" t="str">
        <f t="shared" si="34"/>
        <v/>
      </c>
      <c r="AA88" s="94" t="str">
        <f t="shared" si="35"/>
        <v/>
      </c>
      <c r="AB88" s="96" t="str">
        <f t="shared" si="36"/>
        <v/>
      </c>
      <c r="AC88" s="538" t="str">
        <f t="shared" si="37"/>
        <v/>
      </c>
      <c r="AD88" s="99" t="str">
        <f t="shared" si="38"/>
        <v/>
      </c>
      <c r="AE88" s="97" t="str">
        <f t="shared" si="39"/>
        <v/>
      </c>
      <c r="AF88" s="97" t="str">
        <f t="shared" si="40"/>
        <v/>
      </c>
      <c r="AG88" s="394" t="str">
        <f t="shared" si="41"/>
        <v/>
      </c>
      <c r="AH88" s="400" t="str">
        <f t="shared" si="42"/>
        <v/>
      </c>
      <c r="AI88" s="271"/>
      <c r="AJ88" s="272"/>
      <c r="AK88" s="92">
        <f>IF(ISBLANK(AI88), 'Enter Head to Work Out AE'!$D86, (AI88*AJ88))</f>
        <v>0</v>
      </c>
      <c r="AL88" s="278"/>
      <c r="AM88" s="278"/>
      <c r="AN88" s="237" t="str">
        <f t="shared" si="43"/>
        <v/>
      </c>
      <c r="AO88" s="94" t="str">
        <f t="shared" si="44"/>
        <v/>
      </c>
      <c r="AP88" s="96" t="str">
        <f t="shared" si="45"/>
        <v/>
      </c>
      <c r="AQ88" s="538" t="str">
        <f t="shared" si="46"/>
        <v/>
      </c>
      <c r="AR88" s="99" t="str">
        <f t="shared" si="47"/>
        <v/>
      </c>
      <c r="AS88" s="97" t="str">
        <f t="shared" si="48"/>
        <v/>
      </c>
      <c r="AT88" s="97" t="str">
        <f t="shared" si="49"/>
        <v/>
      </c>
      <c r="AU88" s="394" t="str">
        <f t="shared" si="50"/>
        <v/>
      </c>
      <c r="AV88" s="405" t="str">
        <f t="shared" si="51"/>
        <v/>
      </c>
      <c r="AW88" s="414"/>
      <c r="AX88" s="289"/>
      <c r="AY88" s="289"/>
      <c r="AZ88" s="296"/>
    </row>
    <row r="89" spans="1:52" ht="22.5" customHeight="1">
      <c r="A89" s="120"/>
      <c r="B89" s="259" t="str">
        <f>IF(ISBLANK('Baseline Paddock Data'!B89),"",'Baseline Paddock Data'!B89)</f>
        <v/>
      </c>
      <c r="C89" s="83" t="str">
        <f>IF(ISBLANK('Baseline Paddock Data'!C89),"",'Baseline Paddock Data'!C89)</f>
        <v/>
      </c>
      <c r="D89" s="326">
        <f>IF(ISBLANK(C89),"",(IF(ISBLANK('Baseline Paddock Data'!D89),'Baseline Paddock Data'!F89,'Baseline Paddock Data'!D89/2.471)))</f>
        <v>0</v>
      </c>
      <c r="E89" s="326">
        <f>IF(ISBLANK(C89),"",(IF(ISBLANK('Baseline Paddock Data'!E89),'Baseline Paddock Data'!G89,'Baseline Paddock Data'!E89/2.471)))</f>
        <v>0</v>
      </c>
      <c r="F89" s="230" t="str">
        <f>IF(ISBLANK('Baseline Paddock Data'!H89),"",'Baseline Paddock Data'!H89)</f>
        <v/>
      </c>
      <c r="G89" s="271"/>
      <c r="H89" s="272"/>
      <c r="I89" s="92">
        <f>IF(ISBLANK(G89), 'Enter Head to Work Out AE'!D87, (G89*H89))</f>
        <v>0</v>
      </c>
      <c r="J89" s="278"/>
      <c r="K89" s="278"/>
      <c r="L89" s="237" t="str">
        <f t="shared" si="26"/>
        <v/>
      </c>
      <c r="M89" s="94" t="str">
        <f t="shared" si="27"/>
        <v/>
      </c>
      <c r="N89" s="96" t="str">
        <f t="shared" si="28"/>
        <v/>
      </c>
      <c r="O89" s="281"/>
      <c r="P89" s="99" t="str">
        <f t="shared" si="29"/>
        <v/>
      </c>
      <c r="Q89" s="97" t="str">
        <f t="shared" si="30"/>
        <v/>
      </c>
      <c r="R89" s="97" t="str">
        <f t="shared" si="31"/>
        <v/>
      </c>
      <c r="S89" s="394" t="str">
        <f t="shared" si="32"/>
        <v/>
      </c>
      <c r="T89" s="400" t="str">
        <f t="shared" si="33"/>
        <v/>
      </c>
      <c r="U89" s="271"/>
      <c r="V89" s="272"/>
      <c r="W89" s="92">
        <f>IF(ISBLANK(U89), 'Enter Head to Work Out AE'!$D87, (U89*V89))</f>
        <v>0</v>
      </c>
      <c r="X89" s="278"/>
      <c r="Y89" s="278"/>
      <c r="Z89" s="237" t="str">
        <f t="shared" si="34"/>
        <v/>
      </c>
      <c r="AA89" s="94" t="str">
        <f t="shared" si="35"/>
        <v/>
      </c>
      <c r="AB89" s="96" t="str">
        <f t="shared" si="36"/>
        <v/>
      </c>
      <c r="AC89" s="538" t="str">
        <f t="shared" si="37"/>
        <v/>
      </c>
      <c r="AD89" s="99" t="str">
        <f t="shared" si="38"/>
        <v/>
      </c>
      <c r="AE89" s="97" t="str">
        <f t="shared" si="39"/>
        <v/>
      </c>
      <c r="AF89" s="97" t="str">
        <f t="shared" si="40"/>
        <v/>
      </c>
      <c r="AG89" s="394" t="str">
        <f t="shared" si="41"/>
        <v/>
      </c>
      <c r="AH89" s="400" t="str">
        <f t="shared" si="42"/>
        <v/>
      </c>
      <c r="AI89" s="271"/>
      <c r="AJ89" s="272"/>
      <c r="AK89" s="92">
        <f>IF(ISBLANK(AI89), 'Enter Head to Work Out AE'!$D87, (AI89*AJ89))</f>
        <v>0</v>
      </c>
      <c r="AL89" s="278"/>
      <c r="AM89" s="278"/>
      <c r="AN89" s="237" t="str">
        <f t="shared" si="43"/>
        <v/>
      </c>
      <c r="AO89" s="94" t="str">
        <f t="shared" si="44"/>
        <v/>
      </c>
      <c r="AP89" s="96" t="str">
        <f t="shared" si="45"/>
        <v/>
      </c>
      <c r="AQ89" s="538" t="str">
        <f t="shared" si="46"/>
        <v/>
      </c>
      <c r="AR89" s="99" t="str">
        <f t="shared" si="47"/>
        <v/>
      </c>
      <c r="AS89" s="97" t="str">
        <f t="shared" si="48"/>
        <v/>
      </c>
      <c r="AT89" s="97" t="str">
        <f t="shared" si="49"/>
        <v/>
      </c>
      <c r="AU89" s="394" t="str">
        <f t="shared" si="50"/>
        <v/>
      </c>
      <c r="AV89" s="405" t="str">
        <f t="shared" si="51"/>
        <v/>
      </c>
      <c r="AW89" s="414"/>
      <c r="AX89" s="289"/>
      <c r="AY89" s="289"/>
      <c r="AZ89" s="296"/>
    </row>
    <row r="90" spans="1:52" ht="22.5" customHeight="1">
      <c r="A90" s="120"/>
      <c r="B90" s="259" t="str">
        <f>IF(ISBLANK('Baseline Paddock Data'!B90),"",'Baseline Paddock Data'!B90)</f>
        <v/>
      </c>
      <c r="C90" s="83" t="str">
        <f>IF(ISBLANK('Baseline Paddock Data'!C90),"",'Baseline Paddock Data'!C90)</f>
        <v/>
      </c>
      <c r="D90" s="326">
        <f>IF(ISBLANK(C90),"",(IF(ISBLANK('Baseline Paddock Data'!D90),'Baseline Paddock Data'!F90,'Baseline Paddock Data'!D90/2.471)))</f>
        <v>0</v>
      </c>
      <c r="E90" s="326">
        <f>IF(ISBLANK(C90),"",(IF(ISBLANK('Baseline Paddock Data'!E90),'Baseline Paddock Data'!G90,'Baseline Paddock Data'!E90/2.471)))</f>
        <v>0</v>
      </c>
      <c r="F90" s="230" t="str">
        <f>IF(ISBLANK('Baseline Paddock Data'!H90),"",'Baseline Paddock Data'!H90)</f>
        <v/>
      </c>
      <c r="G90" s="271"/>
      <c r="H90" s="272"/>
      <c r="I90" s="92">
        <f>IF(ISBLANK(G90), 'Enter Head to Work Out AE'!D88, (G90*H90))</f>
        <v>0</v>
      </c>
      <c r="J90" s="278"/>
      <c r="K90" s="278"/>
      <c r="L90" s="237" t="str">
        <f t="shared" si="26"/>
        <v/>
      </c>
      <c r="M90" s="94" t="str">
        <f t="shared" si="27"/>
        <v/>
      </c>
      <c r="N90" s="96" t="str">
        <f t="shared" si="28"/>
        <v/>
      </c>
      <c r="O90" s="281"/>
      <c r="P90" s="99" t="str">
        <f t="shared" si="29"/>
        <v/>
      </c>
      <c r="Q90" s="97" t="str">
        <f t="shared" si="30"/>
        <v/>
      </c>
      <c r="R90" s="97" t="str">
        <f t="shared" si="31"/>
        <v/>
      </c>
      <c r="S90" s="394" t="str">
        <f t="shared" si="32"/>
        <v/>
      </c>
      <c r="T90" s="400" t="str">
        <f t="shared" si="33"/>
        <v/>
      </c>
      <c r="U90" s="271"/>
      <c r="V90" s="272"/>
      <c r="W90" s="92">
        <f>IF(ISBLANK(U90), 'Enter Head to Work Out AE'!$D88, (U90*V90))</f>
        <v>0</v>
      </c>
      <c r="X90" s="278"/>
      <c r="Y90" s="278"/>
      <c r="Z90" s="237" t="str">
        <f t="shared" si="34"/>
        <v/>
      </c>
      <c r="AA90" s="94" t="str">
        <f t="shared" si="35"/>
        <v/>
      </c>
      <c r="AB90" s="96" t="str">
        <f t="shared" si="36"/>
        <v/>
      </c>
      <c r="AC90" s="538" t="str">
        <f t="shared" si="37"/>
        <v/>
      </c>
      <c r="AD90" s="99" t="str">
        <f t="shared" si="38"/>
        <v/>
      </c>
      <c r="AE90" s="97" t="str">
        <f t="shared" si="39"/>
        <v/>
      </c>
      <c r="AF90" s="97" t="str">
        <f t="shared" si="40"/>
        <v/>
      </c>
      <c r="AG90" s="394" t="str">
        <f t="shared" si="41"/>
        <v/>
      </c>
      <c r="AH90" s="400" t="str">
        <f t="shared" si="42"/>
        <v/>
      </c>
      <c r="AI90" s="271"/>
      <c r="AJ90" s="272"/>
      <c r="AK90" s="92">
        <f>IF(ISBLANK(AI90), 'Enter Head to Work Out AE'!$D88, (AI90*AJ90))</f>
        <v>0</v>
      </c>
      <c r="AL90" s="278"/>
      <c r="AM90" s="278"/>
      <c r="AN90" s="237" t="str">
        <f t="shared" si="43"/>
        <v/>
      </c>
      <c r="AO90" s="94" t="str">
        <f t="shared" si="44"/>
        <v/>
      </c>
      <c r="AP90" s="96" t="str">
        <f t="shared" si="45"/>
        <v/>
      </c>
      <c r="AQ90" s="538" t="str">
        <f t="shared" si="46"/>
        <v/>
      </c>
      <c r="AR90" s="99" t="str">
        <f t="shared" si="47"/>
        <v/>
      </c>
      <c r="AS90" s="97" t="str">
        <f t="shared" si="48"/>
        <v/>
      </c>
      <c r="AT90" s="97" t="str">
        <f t="shared" si="49"/>
        <v/>
      </c>
      <c r="AU90" s="394" t="str">
        <f t="shared" si="50"/>
        <v/>
      </c>
      <c r="AV90" s="405" t="str">
        <f t="shared" si="51"/>
        <v/>
      </c>
      <c r="AW90" s="414"/>
      <c r="AX90" s="289"/>
      <c r="AY90" s="289"/>
      <c r="AZ90" s="296"/>
    </row>
    <row r="91" spans="1:52" ht="22.5" customHeight="1">
      <c r="A91" s="120"/>
      <c r="B91" s="259" t="str">
        <f>IF(ISBLANK('Baseline Paddock Data'!B91),"",'Baseline Paddock Data'!B91)</f>
        <v/>
      </c>
      <c r="C91" s="83" t="str">
        <f>IF(ISBLANK('Baseline Paddock Data'!C91),"",'Baseline Paddock Data'!C91)</f>
        <v/>
      </c>
      <c r="D91" s="326">
        <f>IF(ISBLANK(C91),"",(IF(ISBLANK('Baseline Paddock Data'!D91),'Baseline Paddock Data'!F91,'Baseline Paddock Data'!D91/2.471)))</f>
        <v>0</v>
      </c>
      <c r="E91" s="326">
        <f>IF(ISBLANK(C91),"",(IF(ISBLANK('Baseline Paddock Data'!E91),'Baseline Paddock Data'!G91,'Baseline Paddock Data'!E91/2.471)))</f>
        <v>0</v>
      </c>
      <c r="F91" s="230" t="str">
        <f>IF(ISBLANK('Baseline Paddock Data'!H91),"",'Baseline Paddock Data'!H91)</f>
        <v/>
      </c>
      <c r="G91" s="271"/>
      <c r="H91" s="272"/>
      <c r="I91" s="92">
        <f>IF(ISBLANK(G91), 'Enter Head to Work Out AE'!D89, (G91*H91))</f>
        <v>0</v>
      </c>
      <c r="J91" s="278"/>
      <c r="K91" s="278"/>
      <c r="L91" s="237" t="str">
        <f t="shared" si="26"/>
        <v/>
      </c>
      <c r="M91" s="94" t="str">
        <f t="shared" si="27"/>
        <v/>
      </c>
      <c r="N91" s="96" t="str">
        <f t="shared" si="28"/>
        <v/>
      </c>
      <c r="O91" s="281"/>
      <c r="P91" s="99" t="str">
        <f t="shared" si="29"/>
        <v/>
      </c>
      <c r="Q91" s="97" t="str">
        <f t="shared" si="30"/>
        <v/>
      </c>
      <c r="R91" s="97" t="str">
        <f t="shared" si="31"/>
        <v/>
      </c>
      <c r="S91" s="394" t="str">
        <f t="shared" si="32"/>
        <v/>
      </c>
      <c r="T91" s="400" t="str">
        <f t="shared" si="33"/>
        <v/>
      </c>
      <c r="U91" s="271"/>
      <c r="V91" s="272"/>
      <c r="W91" s="92">
        <f>IF(ISBLANK(U91), 'Enter Head to Work Out AE'!$D89, (U91*V91))</f>
        <v>0</v>
      </c>
      <c r="X91" s="278"/>
      <c r="Y91" s="278"/>
      <c r="Z91" s="237" t="str">
        <f t="shared" si="34"/>
        <v/>
      </c>
      <c r="AA91" s="94" t="str">
        <f t="shared" si="35"/>
        <v/>
      </c>
      <c r="AB91" s="96" t="str">
        <f t="shared" si="36"/>
        <v/>
      </c>
      <c r="AC91" s="538" t="str">
        <f t="shared" si="37"/>
        <v/>
      </c>
      <c r="AD91" s="99" t="str">
        <f t="shared" si="38"/>
        <v/>
      </c>
      <c r="AE91" s="97" t="str">
        <f t="shared" si="39"/>
        <v/>
      </c>
      <c r="AF91" s="97" t="str">
        <f t="shared" si="40"/>
        <v/>
      </c>
      <c r="AG91" s="394" t="str">
        <f t="shared" si="41"/>
        <v/>
      </c>
      <c r="AH91" s="400" t="str">
        <f t="shared" si="42"/>
        <v/>
      </c>
      <c r="AI91" s="271"/>
      <c r="AJ91" s="272"/>
      <c r="AK91" s="92">
        <f>IF(ISBLANK(AI91), 'Enter Head to Work Out AE'!$D89, (AI91*AJ91))</f>
        <v>0</v>
      </c>
      <c r="AL91" s="278"/>
      <c r="AM91" s="278"/>
      <c r="AN91" s="237" t="str">
        <f t="shared" si="43"/>
        <v/>
      </c>
      <c r="AO91" s="94" t="str">
        <f t="shared" si="44"/>
        <v/>
      </c>
      <c r="AP91" s="96" t="str">
        <f t="shared" si="45"/>
        <v/>
      </c>
      <c r="AQ91" s="538" t="str">
        <f t="shared" si="46"/>
        <v/>
      </c>
      <c r="AR91" s="99" t="str">
        <f t="shared" si="47"/>
        <v/>
      </c>
      <c r="AS91" s="97" t="str">
        <f t="shared" si="48"/>
        <v/>
      </c>
      <c r="AT91" s="97" t="str">
        <f t="shared" si="49"/>
        <v/>
      </c>
      <c r="AU91" s="394" t="str">
        <f t="shared" si="50"/>
        <v/>
      </c>
      <c r="AV91" s="405" t="str">
        <f t="shared" si="51"/>
        <v/>
      </c>
      <c r="AW91" s="414"/>
      <c r="AX91" s="289"/>
      <c r="AY91" s="289"/>
      <c r="AZ91" s="296"/>
    </row>
    <row r="92" spans="1:52" ht="22.5" customHeight="1">
      <c r="A92" s="120"/>
      <c r="B92" s="259" t="str">
        <f>IF(ISBLANK('Baseline Paddock Data'!B92),"",'Baseline Paddock Data'!B92)</f>
        <v/>
      </c>
      <c r="C92" s="83" t="str">
        <f>IF(ISBLANK('Baseline Paddock Data'!C92),"",'Baseline Paddock Data'!C92)</f>
        <v/>
      </c>
      <c r="D92" s="326">
        <f>IF(ISBLANK(C92),"",(IF(ISBLANK('Baseline Paddock Data'!D92),'Baseline Paddock Data'!F92,'Baseline Paddock Data'!D92/2.471)))</f>
        <v>0</v>
      </c>
      <c r="E92" s="326">
        <f>IF(ISBLANK(C92),"",(IF(ISBLANK('Baseline Paddock Data'!E92),'Baseline Paddock Data'!G92,'Baseline Paddock Data'!E92/2.471)))</f>
        <v>0</v>
      </c>
      <c r="F92" s="230" t="str">
        <f>IF(ISBLANK('Baseline Paddock Data'!H92),"",'Baseline Paddock Data'!H92)</f>
        <v/>
      </c>
      <c r="G92" s="271"/>
      <c r="H92" s="272"/>
      <c r="I92" s="92">
        <f>IF(ISBLANK(G92), 'Enter Head to Work Out AE'!D90, (G92*H92))</f>
        <v>0</v>
      </c>
      <c r="J92" s="278"/>
      <c r="K92" s="278"/>
      <c r="L92" s="237" t="str">
        <f t="shared" si="26"/>
        <v/>
      </c>
      <c r="M92" s="94" t="str">
        <f t="shared" si="27"/>
        <v/>
      </c>
      <c r="N92" s="96" t="str">
        <f t="shared" si="28"/>
        <v/>
      </c>
      <c r="O92" s="281"/>
      <c r="P92" s="99" t="str">
        <f t="shared" si="29"/>
        <v/>
      </c>
      <c r="Q92" s="97" t="str">
        <f t="shared" si="30"/>
        <v/>
      </c>
      <c r="R92" s="97" t="str">
        <f t="shared" si="31"/>
        <v/>
      </c>
      <c r="S92" s="394" t="str">
        <f t="shared" si="32"/>
        <v/>
      </c>
      <c r="T92" s="400" t="str">
        <f t="shared" si="33"/>
        <v/>
      </c>
      <c r="U92" s="271"/>
      <c r="V92" s="272"/>
      <c r="W92" s="92">
        <f>IF(ISBLANK(U92), 'Enter Head to Work Out AE'!$D90, (U92*V92))</f>
        <v>0</v>
      </c>
      <c r="X92" s="278"/>
      <c r="Y92" s="278"/>
      <c r="Z92" s="237" t="str">
        <f t="shared" si="34"/>
        <v/>
      </c>
      <c r="AA92" s="94" t="str">
        <f t="shared" si="35"/>
        <v/>
      </c>
      <c r="AB92" s="96" t="str">
        <f t="shared" si="36"/>
        <v/>
      </c>
      <c r="AC92" s="538" t="str">
        <f t="shared" si="37"/>
        <v/>
      </c>
      <c r="AD92" s="99" t="str">
        <f t="shared" si="38"/>
        <v/>
      </c>
      <c r="AE92" s="97" t="str">
        <f t="shared" si="39"/>
        <v/>
      </c>
      <c r="AF92" s="97" t="str">
        <f t="shared" si="40"/>
        <v/>
      </c>
      <c r="AG92" s="394" t="str">
        <f t="shared" si="41"/>
        <v/>
      </c>
      <c r="AH92" s="400" t="str">
        <f t="shared" si="42"/>
        <v/>
      </c>
      <c r="AI92" s="271"/>
      <c r="AJ92" s="272"/>
      <c r="AK92" s="92">
        <f>IF(ISBLANK(AI92), 'Enter Head to Work Out AE'!$D90, (AI92*AJ92))</f>
        <v>0</v>
      </c>
      <c r="AL92" s="278"/>
      <c r="AM92" s="278"/>
      <c r="AN92" s="237" t="str">
        <f t="shared" si="43"/>
        <v/>
      </c>
      <c r="AO92" s="94" t="str">
        <f t="shared" si="44"/>
        <v/>
      </c>
      <c r="AP92" s="96" t="str">
        <f t="shared" si="45"/>
        <v/>
      </c>
      <c r="AQ92" s="538" t="str">
        <f t="shared" si="46"/>
        <v/>
      </c>
      <c r="AR92" s="99" t="str">
        <f t="shared" si="47"/>
        <v/>
      </c>
      <c r="AS92" s="97" t="str">
        <f t="shared" si="48"/>
        <v/>
      </c>
      <c r="AT92" s="97" t="str">
        <f t="shared" si="49"/>
        <v/>
      </c>
      <c r="AU92" s="394" t="str">
        <f t="shared" si="50"/>
        <v/>
      </c>
      <c r="AV92" s="405" t="str">
        <f t="shared" si="51"/>
        <v/>
      </c>
      <c r="AW92" s="414"/>
      <c r="AX92" s="289"/>
      <c r="AY92" s="289"/>
      <c r="AZ92" s="296"/>
    </row>
    <row r="93" spans="1:52" ht="22.5" customHeight="1">
      <c r="A93" s="120"/>
      <c r="B93" s="259" t="str">
        <f>IF(ISBLANK('Baseline Paddock Data'!B93),"",'Baseline Paddock Data'!B93)</f>
        <v/>
      </c>
      <c r="C93" s="83" t="str">
        <f>IF(ISBLANK('Baseline Paddock Data'!C93),"",'Baseline Paddock Data'!C93)</f>
        <v/>
      </c>
      <c r="D93" s="326">
        <f>IF(ISBLANK(C93),"",(IF(ISBLANK('Baseline Paddock Data'!D93),'Baseline Paddock Data'!F93,'Baseline Paddock Data'!D93/2.471)))</f>
        <v>0</v>
      </c>
      <c r="E93" s="326">
        <f>IF(ISBLANK(C93),"",(IF(ISBLANK('Baseline Paddock Data'!E93),'Baseline Paddock Data'!G93,'Baseline Paddock Data'!E93/2.471)))</f>
        <v>0</v>
      </c>
      <c r="F93" s="230" t="str">
        <f>IF(ISBLANK('Baseline Paddock Data'!H93),"",'Baseline Paddock Data'!H93)</f>
        <v/>
      </c>
      <c r="G93" s="271"/>
      <c r="H93" s="272"/>
      <c r="I93" s="92">
        <f>IF(ISBLANK(G93), 'Enter Head to Work Out AE'!D91, (G93*H93))</f>
        <v>0</v>
      </c>
      <c r="J93" s="278"/>
      <c r="K93" s="278"/>
      <c r="L93" s="237" t="str">
        <f t="shared" si="26"/>
        <v/>
      </c>
      <c r="M93" s="94" t="str">
        <f t="shared" si="27"/>
        <v/>
      </c>
      <c r="N93" s="96" t="str">
        <f t="shared" si="28"/>
        <v/>
      </c>
      <c r="O93" s="281"/>
      <c r="P93" s="99" t="str">
        <f t="shared" si="29"/>
        <v/>
      </c>
      <c r="Q93" s="97" t="str">
        <f t="shared" si="30"/>
        <v/>
      </c>
      <c r="R93" s="97" t="str">
        <f t="shared" si="31"/>
        <v/>
      </c>
      <c r="S93" s="394" t="str">
        <f t="shared" si="32"/>
        <v/>
      </c>
      <c r="T93" s="400" t="str">
        <f t="shared" si="33"/>
        <v/>
      </c>
      <c r="U93" s="271"/>
      <c r="V93" s="272"/>
      <c r="W93" s="92">
        <f>IF(ISBLANK(U93), 'Enter Head to Work Out AE'!$D91, (U93*V93))</f>
        <v>0</v>
      </c>
      <c r="X93" s="278"/>
      <c r="Y93" s="278"/>
      <c r="Z93" s="237" t="str">
        <f t="shared" si="34"/>
        <v/>
      </c>
      <c r="AA93" s="94" t="str">
        <f t="shared" si="35"/>
        <v/>
      </c>
      <c r="AB93" s="96" t="str">
        <f t="shared" si="36"/>
        <v/>
      </c>
      <c r="AC93" s="538" t="str">
        <f t="shared" si="37"/>
        <v/>
      </c>
      <c r="AD93" s="99" t="str">
        <f t="shared" si="38"/>
        <v/>
      </c>
      <c r="AE93" s="97" t="str">
        <f t="shared" si="39"/>
        <v/>
      </c>
      <c r="AF93" s="97" t="str">
        <f t="shared" si="40"/>
        <v/>
      </c>
      <c r="AG93" s="394" t="str">
        <f t="shared" si="41"/>
        <v/>
      </c>
      <c r="AH93" s="400" t="str">
        <f t="shared" si="42"/>
        <v/>
      </c>
      <c r="AI93" s="271"/>
      <c r="AJ93" s="272"/>
      <c r="AK93" s="92">
        <f>IF(ISBLANK(AI93), 'Enter Head to Work Out AE'!$D91, (AI93*AJ93))</f>
        <v>0</v>
      </c>
      <c r="AL93" s="278"/>
      <c r="AM93" s="278"/>
      <c r="AN93" s="237" t="str">
        <f t="shared" si="43"/>
        <v/>
      </c>
      <c r="AO93" s="94" t="str">
        <f t="shared" si="44"/>
        <v/>
      </c>
      <c r="AP93" s="96" t="str">
        <f t="shared" si="45"/>
        <v/>
      </c>
      <c r="AQ93" s="538" t="str">
        <f t="shared" si="46"/>
        <v/>
      </c>
      <c r="AR93" s="99" t="str">
        <f t="shared" si="47"/>
        <v/>
      </c>
      <c r="AS93" s="97" t="str">
        <f t="shared" si="48"/>
        <v/>
      </c>
      <c r="AT93" s="97" t="str">
        <f t="shared" si="49"/>
        <v/>
      </c>
      <c r="AU93" s="394" t="str">
        <f t="shared" si="50"/>
        <v/>
      </c>
      <c r="AV93" s="405" t="str">
        <f t="shared" si="51"/>
        <v/>
      </c>
      <c r="AW93" s="414"/>
      <c r="AX93" s="289"/>
      <c r="AY93" s="289"/>
      <c r="AZ93" s="296"/>
    </row>
    <row r="94" spans="1:52" ht="22.5" customHeight="1">
      <c r="A94" s="120"/>
      <c r="B94" s="259" t="str">
        <f>IF(ISBLANK('Baseline Paddock Data'!B94),"",'Baseline Paddock Data'!B94)</f>
        <v/>
      </c>
      <c r="C94" s="83" t="str">
        <f>IF(ISBLANK('Baseline Paddock Data'!C94),"",'Baseline Paddock Data'!C94)</f>
        <v/>
      </c>
      <c r="D94" s="326">
        <f>IF(ISBLANK(C94),"",(IF(ISBLANK('Baseline Paddock Data'!D94),'Baseline Paddock Data'!F94,'Baseline Paddock Data'!D94/2.471)))</f>
        <v>0</v>
      </c>
      <c r="E94" s="326">
        <f>IF(ISBLANK(C94),"",(IF(ISBLANK('Baseline Paddock Data'!E94),'Baseline Paddock Data'!G94,'Baseline Paddock Data'!E94/2.471)))</f>
        <v>0</v>
      </c>
      <c r="F94" s="230" t="str">
        <f>IF(ISBLANK('Baseline Paddock Data'!H94),"",'Baseline Paddock Data'!H94)</f>
        <v/>
      </c>
      <c r="G94" s="271"/>
      <c r="H94" s="272"/>
      <c r="I94" s="92">
        <f>IF(ISBLANK(G94), 'Enter Head to Work Out AE'!D92, (G94*H94))</f>
        <v>0</v>
      </c>
      <c r="J94" s="278"/>
      <c r="K94" s="278"/>
      <c r="L94" s="237" t="str">
        <f t="shared" si="26"/>
        <v/>
      </c>
      <c r="M94" s="94" t="str">
        <f t="shared" si="27"/>
        <v/>
      </c>
      <c r="N94" s="96" t="str">
        <f t="shared" si="28"/>
        <v/>
      </c>
      <c r="O94" s="281"/>
      <c r="P94" s="99" t="str">
        <f t="shared" si="29"/>
        <v/>
      </c>
      <c r="Q94" s="97" t="str">
        <f t="shared" si="30"/>
        <v/>
      </c>
      <c r="R94" s="97" t="str">
        <f t="shared" si="31"/>
        <v/>
      </c>
      <c r="S94" s="394" t="str">
        <f t="shared" si="32"/>
        <v/>
      </c>
      <c r="T94" s="400" t="str">
        <f t="shared" si="33"/>
        <v/>
      </c>
      <c r="U94" s="271"/>
      <c r="V94" s="272"/>
      <c r="W94" s="92">
        <f>IF(ISBLANK(U94), 'Enter Head to Work Out AE'!$D92, (U94*V94))</f>
        <v>0</v>
      </c>
      <c r="X94" s="278"/>
      <c r="Y94" s="278"/>
      <c r="Z94" s="237" t="str">
        <f t="shared" si="34"/>
        <v/>
      </c>
      <c r="AA94" s="94" t="str">
        <f t="shared" si="35"/>
        <v/>
      </c>
      <c r="AB94" s="96" t="str">
        <f t="shared" si="36"/>
        <v/>
      </c>
      <c r="AC94" s="538" t="str">
        <f t="shared" si="37"/>
        <v/>
      </c>
      <c r="AD94" s="99" t="str">
        <f t="shared" si="38"/>
        <v/>
      </c>
      <c r="AE94" s="97" t="str">
        <f t="shared" si="39"/>
        <v/>
      </c>
      <c r="AF94" s="97" t="str">
        <f t="shared" si="40"/>
        <v/>
      </c>
      <c r="AG94" s="394" t="str">
        <f t="shared" si="41"/>
        <v/>
      </c>
      <c r="AH94" s="400" t="str">
        <f t="shared" si="42"/>
        <v/>
      </c>
      <c r="AI94" s="271"/>
      <c r="AJ94" s="272"/>
      <c r="AK94" s="92">
        <f>IF(ISBLANK(AI94), 'Enter Head to Work Out AE'!$D92, (AI94*AJ94))</f>
        <v>0</v>
      </c>
      <c r="AL94" s="278"/>
      <c r="AM94" s="278"/>
      <c r="AN94" s="237" t="str">
        <f t="shared" si="43"/>
        <v/>
      </c>
      <c r="AO94" s="94" t="str">
        <f t="shared" si="44"/>
        <v/>
      </c>
      <c r="AP94" s="96" t="str">
        <f t="shared" si="45"/>
        <v/>
      </c>
      <c r="AQ94" s="538" t="str">
        <f t="shared" si="46"/>
        <v/>
      </c>
      <c r="AR94" s="99" t="str">
        <f t="shared" si="47"/>
        <v/>
      </c>
      <c r="AS94" s="97" t="str">
        <f t="shared" si="48"/>
        <v/>
      </c>
      <c r="AT94" s="97" t="str">
        <f t="shared" si="49"/>
        <v/>
      </c>
      <c r="AU94" s="394" t="str">
        <f t="shared" si="50"/>
        <v/>
      </c>
      <c r="AV94" s="405" t="str">
        <f t="shared" si="51"/>
        <v/>
      </c>
      <c r="AW94" s="414"/>
      <c r="AX94" s="289"/>
      <c r="AY94" s="289"/>
      <c r="AZ94" s="296"/>
    </row>
    <row r="95" spans="1:52" ht="22.5" customHeight="1">
      <c r="A95" s="120"/>
      <c r="B95" s="259" t="str">
        <f>IF(ISBLANK('Baseline Paddock Data'!B95),"",'Baseline Paddock Data'!B95)</f>
        <v/>
      </c>
      <c r="C95" s="83" t="str">
        <f>IF(ISBLANK('Baseline Paddock Data'!C95),"",'Baseline Paddock Data'!C95)</f>
        <v/>
      </c>
      <c r="D95" s="326">
        <f>IF(ISBLANK(C95),"",(IF(ISBLANK('Baseline Paddock Data'!D95),'Baseline Paddock Data'!F95,'Baseline Paddock Data'!D95/2.471)))</f>
        <v>0</v>
      </c>
      <c r="E95" s="326">
        <f>IF(ISBLANK(C95),"",(IF(ISBLANK('Baseline Paddock Data'!E95),'Baseline Paddock Data'!G95,'Baseline Paddock Data'!E95/2.471)))</f>
        <v>0</v>
      </c>
      <c r="F95" s="230" t="str">
        <f>IF(ISBLANK('Baseline Paddock Data'!H95),"",'Baseline Paddock Data'!H95)</f>
        <v/>
      </c>
      <c r="G95" s="271"/>
      <c r="H95" s="272"/>
      <c r="I95" s="92">
        <f>IF(ISBLANK(G95), 'Enter Head to Work Out AE'!D93, (G95*H95))</f>
        <v>0</v>
      </c>
      <c r="J95" s="278"/>
      <c r="K95" s="278"/>
      <c r="L95" s="237" t="str">
        <f t="shared" si="26"/>
        <v/>
      </c>
      <c r="M95" s="94" t="str">
        <f t="shared" si="27"/>
        <v/>
      </c>
      <c r="N95" s="96" t="str">
        <f t="shared" si="28"/>
        <v/>
      </c>
      <c r="O95" s="281"/>
      <c r="P95" s="99" t="str">
        <f t="shared" si="29"/>
        <v/>
      </c>
      <c r="Q95" s="97" t="str">
        <f t="shared" si="30"/>
        <v/>
      </c>
      <c r="R95" s="97" t="str">
        <f t="shared" si="31"/>
        <v/>
      </c>
      <c r="S95" s="394" t="str">
        <f t="shared" si="32"/>
        <v/>
      </c>
      <c r="T95" s="400" t="str">
        <f t="shared" si="33"/>
        <v/>
      </c>
      <c r="U95" s="271"/>
      <c r="V95" s="272"/>
      <c r="W95" s="92">
        <f>IF(ISBLANK(U95), 'Enter Head to Work Out AE'!$D93, (U95*V95))</f>
        <v>0</v>
      </c>
      <c r="X95" s="278"/>
      <c r="Y95" s="278"/>
      <c r="Z95" s="237" t="str">
        <f t="shared" si="34"/>
        <v/>
      </c>
      <c r="AA95" s="94" t="str">
        <f t="shared" si="35"/>
        <v/>
      </c>
      <c r="AB95" s="96" t="str">
        <f t="shared" si="36"/>
        <v/>
      </c>
      <c r="AC95" s="538" t="str">
        <f t="shared" si="37"/>
        <v/>
      </c>
      <c r="AD95" s="99" t="str">
        <f t="shared" si="38"/>
        <v/>
      </c>
      <c r="AE95" s="97" t="str">
        <f t="shared" si="39"/>
        <v/>
      </c>
      <c r="AF95" s="97" t="str">
        <f t="shared" si="40"/>
        <v/>
      </c>
      <c r="AG95" s="394" t="str">
        <f t="shared" si="41"/>
        <v/>
      </c>
      <c r="AH95" s="400" t="str">
        <f t="shared" si="42"/>
        <v/>
      </c>
      <c r="AI95" s="271"/>
      <c r="AJ95" s="272"/>
      <c r="AK95" s="92">
        <f>IF(ISBLANK(AI95), 'Enter Head to Work Out AE'!$D93, (AI95*AJ95))</f>
        <v>0</v>
      </c>
      <c r="AL95" s="278"/>
      <c r="AM95" s="278"/>
      <c r="AN95" s="237" t="str">
        <f t="shared" si="43"/>
        <v/>
      </c>
      <c r="AO95" s="94" t="str">
        <f t="shared" si="44"/>
        <v/>
      </c>
      <c r="AP95" s="96" t="str">
        <f t="shared" si="45"/>
        <v/>
      </c>
      <c r="AQ95" s="538" t="str">
        <f t="shared" si="46"/>
        <v/>
      </c>
      <c r="AR95" s="99" t="str">
        <f t="shared" si="47"/>
        <v/>
      </c>
      <c r="AS95" s="97" t="str">
        <f t="shared" si="48"/>
        <v/>
      </c>
      <c r="AT95" s="97" t="str">
        <f t="shared" si="49"/>
        <v/>
      </c>
      <c r="AU95" s="394" t="str">
        <f t="shared" si="50"/>
        <v/>
      </c>
      <c r="AV95" s="405" t="str">
        <f t="shared" si="51"/>
        <v/>
      </c>
      <c r="AW95" s="414"/>
      <c r="AX95" s="289"/>
      <c r="AY95" s="289"/>
      <c r="AZ95" s="296"/>
    </row>
    <row r="96" spans="1:52" ht="22.5" customHeight="1">
      <c r="A96" s="120"/>
      <c r="B96" s="259" t="str">
        <f>IF(ISBLANK('Baseline Paddock Data'!B96),"",'Baseline Paddock Data'!B96)</f>
        <v/>
      </c>
      <c r="C96" s="83" t="str">
        <f>IF(ISBLANK('Baseline Paddock Data'!C96),"",'Baseline Paddock Data'!C96)</f>
        <v/>
      </c>
      <c r="D96" s="326">
        <f>IF(ISBLANK(C96),"",(IF(ISBLANK('Baseline Paddock Data'!D96),'Baseline Paddock Data'!F96,'Baseline Paddock Data'!D96/2.471)))</f>
        <v>0</v>
      </c>
      <c r="E96" s="326">
        <f>IF(ISBLANK(C96),"",(IF(ISBLANK('Baseline Paddock Data'!E96),'Baseline Paddock Data'!G96,'Baseline Paddock Data'!E96/2.471)))</f>
        <v>0</v>
      </c>
      <c r="F96" s="230" t="str">
        <f>IF(ISBLANK('Baseline Paddock Data'!H96),"",'Baseline Paddock Data'!H96)</f>
        <v/>
      </c>
      <c r="G96" s="271"/>
      <c r="H96" s="272"/>
      <c r="I96" s="92">
        <f>IF(ISBLANK(G96), 'Enter Head to Work Out AE'!D94, (G96*H96))</f>
        <v>0</v>
      </c>
      <c r="J96" s="278"/>
      <c r="K96" s="278"/>
      <c r="L96" s="237" t="str">
        <f t="shared" si="26"/>
        <v/>
      </c>
      <c r="M96" s="94" t="str">
        <f t="shared" si="27"/>
        <v/>
      </c>
      <c r="N96" s="96" t="str">
        <f t="shared" si="28"/>
        <v/>
      </c>
      <c r="O96" s="281"/>
      <c r="P96" s="99" t="str">
        <f t="shared" si="29"/>
        <v/>
      </c>
      <c r="Q96" s="97" t="str">
        <f t="shared" si="30"/>
        <v/>
      </c>
      <c r="R96" s="97" t="str">
        <f t="shared" si="31"/>
        <v/>
      </c>
      <c r="S96" s="394" t="str">
        <f t="shared" si="32"/>
        <v/>
      </c>
      <c r="T96" s="400" t="str">
        <f t="shared" si="33"/>
        <v/>
      </c>
      <c r="U96" s="271"/>
      <c r="V96" s="272"/>
      <c r="W96" s="92">
        <f>IF(ISBLANK(U96), 'Enter Head to Work Out AE'!$D94, (U96*V96))</f>
        <v>0</v>
      </c>
      <c r="X96" s="278"/>
      <c r="Y96" s="278"/>
      <c r="Z96" s="237" t="str">
        <f t="shared" si="34"/>
        <v/>
      </c>
      <c r="AA96" s="94" t="str">
        <f t="shared" si="35"/>
        <v/>
      </c>
      <c r="AB96" s="96" t="str">
        <f t="shared" si="36"/>
        <v/>
      </c>
      <c r="AC96" s="538" t="str">
        <f t="shared" si="37"/>
        <v/>
      </c>
      <c r="AD96" s="99" t="str">
        <f t="shared" si="38"/>
        <v/>
      </c>
      <c r="AE96" s="97" t="str">
        <f t="shared" si="39"/>
        <v/>
      </c>
      <c r="AF96" s="97" t="str">
        <f t="shared" si="40"/>
        <v/>
      </c>
      <c r="AG96" s="394" t="str">
        <f t="shared" si="41"/>
        <v/>
      </c>
      <c r="AH96" s="400" t="str">
        <f t="shared" si="42"/>
        <v/>
      </c>
      <c r="AI96" s="271"/>
      <c r="AJ96" s="272"/>
      <c r="AK96" s="92">
        <f>IF(ISBLANK(AI96), 'Enter Head to Work Out AE'!$D94, (AI96*AJ96))</f>
        <v>0</v>
      </c>
      <c r="AL96" s="278"/>
      <c r="AM96" s="278"/>
      <c r="AN96" s="237" t="str">
        <f t="shared" si="43"/>
        <v/>
      </c>
      <c r="AO96" s="94" t="str">
        <f t="shared" si="44"/>
        <v/>
      </c>
      <c r="AP96" s="96" t="str">
        <f t="shared" si="45"/>
        <v/>
      </c>
      <c r="AQ96" s="538" t="str">
        <f t="shared" si="46"/>
        <v/>
      </c>
      <c r="AR96" s="99" t="str">
        <f t="shared" si="47"/>
        <v/>
      </c>
      <c r="AS96" s="97" t="str">
        <f t="shared" si="48"/>
        <v/>
      </c>
      <c r="AT96" s="97" t="str">
        <f t="shared" si="49"/>
        <v/>
      </c>
      <c r="AU96" s="394" t="str">
        <f t="shared" si="50"/>
        <v/>
      </c>
      <c r="AV96" s="405" t="str">
        <f t="shared" si="51"/>
        <v/>
      </c>
      <c r="AW96" s="414"/>
      <c r="AX96" s="289"/>
      <c r="AY96" s="289"/>
      <c r="AZ96" s="296"/>
    </row>
    <row r="97" spans="1:52" ht="22.5" customHeight="1">
      <c r="A97" s="120"/>
      <c r="B97" s="259" t="str">
        <f>IF(ISBLANK('Baseline Paddock Data'!B97),"",'Baseline Paddock Data'!B97)</f>
        <v/>
      </c>
      <c r="C97" s="83" t="str">
        <f>IF(ISBLANK('Baseline Paddock Data'!C97),"",'Baseline Paddock Data'!C97)</f>
        <v/>
      </c>
      <c r="D97" s="326">
        <f>IF(ISBLANK(C97),"",(IF(ISBLANK('Baseline Paddock Data'!D97),'Baseline Paddock Data'!F97,'Baseline Paddock Data'!D97/2.471)))</f>
        <v>0</v>
      </c>
      <c r="E97" s="326">
        <f>IF(ISBLANK(C97),"",(IF(ISBLANK('Baseline Paddock Data'!E97),'Baseline Paddock Data'!G97,'Baseline Paddock Data'!E97/2.471)))</f>
        <v>0</v>
      </c>
      <c r="F97" s="230" t="str">
        <f>IF(ISBLANK('Baseline Paddock Data'!H97),"",'Baseline Paddock Data'!H97)</f>
        <v/>
      </c>
      <c r="G97" s="271"/>
      <c r="H97" s="272"/>
      <c r="I97" s="92">
        <f>IF(ISBLANK(G97), 'Enter Head to Work Out AE'!D95, (G97*H97))</f>
        <v>0</v>
      </c>
      <c r="J97" s="278"/>
      <c r="K97" s="278"/>
      <c r="L97" s="237" t="str">
        <f t="shared" si="26"/>
        <v/>
      </c>
      <c r="M97" s="94" t="str">
        <f t="shared" si="27"/>
        <v/>
      </c>
      <c r="N97" s="96" t="str">
        <f t="shared" si="28"/>
        <v/>
      </c>
      <c r="O97" s="281"/>
      <c r="P97" s="99" t="str">
        <f t="shared" si="29"/>
        <v/>
      </c>
      <c r="Q97" s="97" t="str">
        <f t="shared" si="30"/>
        <v/>
      </c>
      <c r="R97" s="97" t="str">
        <f t="shared" si="31"/>
        <v/>
      </c>
      <c r="S97" s="394" t="str">
        <f t="shared" si="32"/>
        <v/>
      </c>
      <c r="T97" s="400" t="str">
        <f t="shared" si="33"/>
        <v/>
      </c>
      <c r="U97" s="271"/>
      <c r="V97" s="272"/>
      <c r="W97" s="92">
        <f>IF(ISBLANK(U97), 'Enter Head to Work Out AE'!$D95, (U97*V97))</f>
        <v>0</v>
      </c>
      <c r="X97" s="278"/>
      <c r="Y97" s="278"/>
      <c r="Z97" s="237" t="str">
        <f t="shared" si="34"/>
        <v/>
      </c>
      <c r="AA97" s="94" t="str">
        <f t="shared" si="35"/>
        <v/>
      </c>
      <c r="AB97" s="96" t="str">
        <f t="shared" si="36"/>
        <v/>
      </c>
      <c r="AC97" s="538" t="str">
        <f t="shared" si="37"/>
        <v/>
      </c>
      <c r="AD97" s="99" t="str">
        <f t="shared" si="38"/>
        <v/>
      </c>
      <c r="AE97" s="97" t="str">
        <f t="shared" si="39"/>
        <v/>
      </c>
      <c r="AF97" s="97" t="str">
        <f t="shared" si="40"/>
        <v/>
      </c>
      <c r="AG97" s="394" t="str">
        <f t="shared" si="41"/>
        <v/>
      </c>
      <c r="AH97" s="400" t="str">
        <f t="shared" si="42"/>
        <v/>
      </c>
      <c r="AI97" s="271"/>
      <c r="AJ97" s="272"/>
      <c r="AK97" s="92">
        <f>IF(ISBLANK(AI97), 'Enter Head to Work Out AE'!$D95, (AI97*AJ97))</f>
        <v>0</v>
      </c>
      <c r="AL97" s="278"/>
      <c r="AM97" s="278"/>
      <c r="AN97" s="237" t="str">
        <f t="shared" si="43"/>
        <v/>
      </c>
      <c r="AO97" s="94" t="str">
        <f t="shared" si="44"/>
        <v/>
      </c>
      <c r="AP97" s="96" t="str">
        <f t="shared" si="45"/>
        <v/>
      </c>
      <c r="AQ97" s="538" t="str">
        <f t="shared" si="46"/>
        <v/>
      </c>
      <c r="AR97" s="99" t="str">
        <f t="shared" si="47"/>
        <v/>
      </c>
      <c r="AS97" s="97" t="str">
        <f t="shared" si="48"/>
        <v/>
      </c>
      <c r="AT97" s="97" t="str">
        <f t="shared" si="49"/>
        <v/>
      </c>
      <c r="AU97" s="394" t="str">
        <f t="shared" si="50"/>
        <v/>
      </c>
      <c r="AV97" s="405" t="str">
        <f t="shared" si="51"/>
        <v/>
      </c>
      <c r="AW97" s="414"/>
      <c r="AX97" s="289"/>
      <c r="AY97" s="289"/>
      <c r="AZ97" s="296"/>
    </row>
    <row r="98" spans="1:52" ht="22.5" customHeight="1">
      <c r="A98" s="120"/>
      <c r="B98" s="259" t="str">
        <f>IF(ISBLANK('Baseline Paddock Data'!B98),"",'Baseline Paddock Data'!B98)</f>
        <v/>
      </c>
      <c r="C98" s="83" t="str">
        <f>IF(ISBLANK('Baseline Paddock Data'!C98),"",'Baseline Paddock Data'!C98)</f>
        <v/>
      </c>
      <c r="D98" s="326">
        <f>IF(ISBLANK(C98),"",(IF(ISBLANK('Baseline Paddock Data'!D98),'Baseline Paddock Data'!F98,'Baseline Paddock Data'!D98/2.471)))</f>
        <v>0</v>
      </c>
      <c r="E98" s="326">
        <f>IF(ISBLANK(C98),"",(IF(ISBLANK('Baseline Paddock Data'!E98),'Baseline Paddock Data'!G98,'Baseline Paddock Data'!E98/2.471)))</f>
        <v>0</v>
      </c>
      <c r="F98" s="230" t="str">
        <f>IF(ISBLANK('Baseline Paddock Data'!H98),"",'Baseline Paddock Data'!H98)</f>
        <v/>
      </c>
      <c r="G98" s="271"/>
      <c r="H98" s="272"/>
      <c r="I98" s="92">
        <f>IF(ISBLANK(G98), 'Enter Head to Work Out AE'!D96, (G98*H98))</f>
        <v>0</v>
      </c>
      <c r="J98" s="278"/>
      <c r="K98" s="278"/>
      <c r="L98" s="237" t="str">
        <f t="shared" si="26"/>
        <v/>
      </c>
      <c r="M98" s="94" t="str">
        <f t="shared" si="27"/>
        <v/>
      </c>
      <c r="N98" s="96" t="str">
        <f t="shared" si="28"/>
        <v/>
      </c>
      <c r="O98" s="281"/>
      <c r="P98" s="99" t="str">
        <f t="shared" si="29"/>
        <v/>
      </c>
      <c r="Q98" s="97" t="str">
        <f t="shared" si="30"/>
        <v/>
      </c>
      <c r="R98" s="97" t="str">
        <f t="shared" si="31"/>
        <v/>
      </c>
      <c r="S98" s="394" t="str">
        <f t="shared" si="32"/>
        <v/>
      </c>
      <c r="T98" s="400" t="str">
        <f t="shared" si="33"/>
        <v/>
      </c>
      <c r="U98" s="271"/>
      <c r="V98" s="272"/>
      <c r="W98" s="92">
        <f>IF(ISBLANK(U98), 'Enter Head to Work Out AE'!$D96, (U98*V98))</f>
        <v>0</v>
      </c>
      <c r="X98" s="278"/>
      <c r="Y98" s="278"/>
      <c r="Z98" s="237" t="str">
        <f t="shared" si="34"/>
        <v/>
      </c>
      <c r="AA98" s="94" t="str">
        <f t="shared" si="35"/>
        <v/>
      </c>
      <c r="AB98" s="96" t="str">
        <f t="shared" si="36"/>
        <v/>
      </c>
      <c r="AC98" s="538" t="str">
        <f t="shared" si="37"/>
        <v/>
      </c>
      <c r="AD98" s="99" t="str">
        <f t="shared" si="38"/>
        <v/>
      </c>
      <c r="AE98" s="97" t="str">
        <f t="shared" si="39"/>
        <v/>
      </c>
      <c r="AF98" s="97" t="str">
        <f t="shared" si="40"/>
        <v/>
      </c>
      <c r="AG98" s="394" t="str">
        <f t="shared" si="41"/>
        <v/>
      </c>
      <c r="AH98" s="400" t="str">
        <f t="shared" si="42"/>
        <v/>
      </c>
      <c r="AI98" s="271"/>
      <c r="AJ98" s="272"/>
      <c r="AK98" s="92">
        <f>IF(ISBLANK(AI98), 'Enter Head to Work Out AE'!$D96, (AI98*AJ98))</f>
        <v>0</v>
      </c>
      <c r="AL98" s="278"/>
      <c r="AM98" s="278"/>
      <c r="AN98" s="237" t="str">
        <f t="shared" si="43"/>
        <v/>
      </c>
      <c r="AO98" s="94" t="str">
        <f t="shared" si="44"/>
        <v/>
      </c>
      <c r="AP98" s="96" t="str">
        <f t="shared" si="45"/>
        <v/>
      </c>
      <c r="AQ98" s="538" t="str">
        <f t="shared" si="46"/>
        <v/>
      </c>
      <c r="AR98" s="99" t="str">
        <f t="shared" si="47"/>
        <v/>
      </c>
      <c r="AS98" s="97" t="str">
        <f t="shared" si="48"/>
        <v/>
      </c>
      <c r="AT98" s="97" t="str">
        <f t="shared" si="49"/>
        <v/>
      </c>
      <c r="AU98" s="394" t="str">
        <f t="shared" si="50"/>
        <v/>
      </c>
      <c r="AV98" s="405" t="str">
        <f t="shared" si="51"/>
        <v/>
      </c>
      <c r="AW98" s="414"/>
      <c r="AX98" s="289"/>
      <c r="AY98" s="289"/>
      <c r="AZ98" s="296"/>
    </row>
    <row r="99" spans="1:52" ht="22.5" customHeight="1">
      <c r="A99" s="120"/>
      <c r="B99" s="259" t="str">
        <f>IF(ISBLANK('Baseline Paddock Data'!B99),"",'Baseline Paddock Data'!B99)</f>
        <v/>
      </c>
      <c r="C99" s="83" t="str">
        <f>IF(ISBLANK('Baseline Paddock Data'!C99),"",'Baseline Paddock Data'!C99)</f>
        <v/>
      </c>
      <c r="D99" s="326">
        <f>IF(ISBLANK(C99),"",(IF(ISBLANK('Baseline Paddock Data'!D99),'Baseline Paddock Data'!F99,'Baseline Paddock Data'!D99/2.471)))</f>
        <v>0</v>
      </c>
      <c r="E99" s="326">
        <f>IF(ISBLANK(C99),"",(IF(ISBLANK('Baseline Paddock Data'!E99),'Baseline Paddock Data'!G99,'Baseline Paddock Data'!E99/2.471)))</f>
        <v>0</v>
      </c>
      <c r="F99" s="230" t="str">
        <f>IF(ISBLANK('Baseline Paddock Data'!H99),"",'Baseline Paddock Data'!H99)</f>
        <v/>
      </c>
      <c r="G99" s="271"/>
      <c r="H99" s="272"/>
      <c r="I99" s="92">
        <f>IF(ISBLANK(G99), 'Enter Head to Work Out AE'!D97, (G99*H99))</f>
        <v>0</v>
      </c>
      <c r="J99" s="278"/>
      <c r="K99" s="278"/>
      <c r="L99" s="237" t="str">
        <f t="shared" si="26"/>
        <v/>
      </c>
      <c r="M99" s="94" t="str">
        <f t="shared" si="27"/>
        <v/>
      </c>
      <c r="N99" s="96" t="str">
        <f t="shared" si="28"/>
        <v/>
      </c>
      <c r="O99" s="281"/>
      <c r="P99" s="99" t="str">
        <f t="shared" si="29"/>
        <v/>
      </c>
      <c r="Q99" s="97" t="str">
        <f t="shared" si="30"/>
        <v/>
      </c>
      <c r="R99" s="97" t="str">
        <f t="shared" si="31"/>
        <v/>
      </c>
      <c r="S99" s="394" t="str">
        <f t="shared" si="32"/>
        <v/>
      </c>
      <c r="T99" s="400" t="str">
        <f t="shared" si="33"/>
        <v/>
      </c>
      <c r="U99" s="271"/>
      <c r="V99" s="272"/>
      <c r="W99" s="92">
        <f>IF(ISBLANK(U99), 'Enter Head to Work Out AE'!$D97, (U99*V99))</f>
        <v>0</v>
      </c>
      <c r="X99" s="278"/>
      <c r="Y99" s="278"/>
      <c r="Z99" s="237" t="str">
        <f t="shared" si="34"/>
        <v/>
      </c>
      <c r="AA99" s="94" t="str">
        <f t="shared" si="35"/>
        <v/>
      </c>
      <c r="AB99" s="96" t="str">
        <f t="shared" si="36"/>
        <v/>
      </c>
      <c r="AC99" s="538" t="str">
        <f t="shared" si="37"/>
        <v/>
      </c>
      <c r="AD99" s="99" t="str">
        <f t="shared" si="38"/>
        <v/>
      </c>
      <c r="AE99" s="97" t="str">
        <f t="shared" si="39"/>
        <v/>
      </c>
      <c r="AF99" s="97" t="str">
        <f t="shared" si="40"/>
        <v/>
      </c>
      <c r="AG99" s="394" t="str">
        <f t="shared" si="41"/>
        <v/>
      </c>
      <c r="AH99" s="400" t="str">
        <f t="shared" si="42"/>
        <v/>
      </c>
      <c r="AI99" s="271"/>
      <c r="AJ99" s="272"/>
      <c r="AK99" s="92">
        <f>IF(ISBLANK(AI99), 'Enter Head to Work Out AE'!$D97, (AI99*AJ99))</f>
        <v>0</v>
      </c>
      <c r="AL99" s="278"/>
      <c r="AM99" s="278"/>
      <c r="AN99" s="237" t="str">
        <f t="shared" si="43"/>
        <v/>
      </c>
      <c r="AO99" s="94" t="str">
        <f t="shared" si="44"/>
        <v/>
      </c>
      <c r="AP99" s="96" t="str">
        <f t="shared" si="45"/>
        <v/>
      </c>
      <c r="AQ99" s="538" t="str">
        <f t="shared" si="46"/>
        <v/>
      </c>
      <c r="AR99" s="99" t="str">
        <f t="shared" si="47"/>
        <v/>
      </c>
      <c r="AS99" s="97" t="str">
        <f t="shared" si="48"/>
        <v/>
      </c>
      <c r="AT99" s="97" t="str">
        <f t="shared" si="49"/>
        <v/>
      </c>
      <c r="AU99" s="394" t="str">
        <f t="shared" si="50"/>
        <v/>
      </c>
      <c r="AV99" s="405" t="str">
        <f t="shared" si="51"/>
        <v/>
      </c>
      <c r="AW99" s="414"/>
      <c r="AX99" s="289"/>
      <c r="AY99" s="289"/>
      <c r="AZ99" s="296"/>
    </row>
    <row r="100" spans="1:52" ht="22.5" customHeight="1">
      <c r="A100" s="120"/>
      <c r="B100" s="259" t="str">
        <f>IF(ISBLANK('Baseline Paddock Data'!B100),"",'Baseline Paddock Data'!B100)</f>
        <v/>
      </c>
      <c r="C100" s="83" t="str">
        <f>IF(ISBLANK('Baseline Paddock Data'!C100),"",'Baseline Paddock Data'!C100)</f>
        <v/>
      </c>
      <c r="D100" s="326">
        <f>IF(ISBLANK(C100),"",(IF(ISBLANK('Baseline Paddock Data'!D100),'Baseline Paddock Data'!F100,'Baseline Paddock Data'!D100/2.471)))</f>
        <v>0</v>
      </c>
      <c r="E100" s="326">
        <f>IF(ISBLANK(C100),"",(IF(ISBLANK('Baseline Paddock Data'!E100),'Baseline Paddock Data'!G100,'Baseline Paddock Data'!E100/2.471)))</f>
        <v>0</v>
      </c>
      <c r="F100" s="230" t="str">
        <f>IF(ISBLANK('Baseline Paddock Data'!H100),"",'Baseline Paddock Data'!H100)</f>
        <v/>
      </c>
      <c r="G100" s="271"/>
      <c r="H100" s="272"/>
      <c r="I100" s="92">
        <f>IF(ISBLANK(G100), 'Enter Head to Work Out AE'!D98, (G100*H100))</f>
        <v>0</v>
      </c>
      <c r="J100" s="278"/>
      <c r="K100" s="278"/>
      <c r="L100" s="237" t="str">
        <f t="shared" si="26"/>
        <v/>
      </c>
      <c r="M100" s="94" t="str">
        <f t="shared" si="27"/>
        <v/>
      </c>
      <c r="N100" s="96" t="str">
        <f t="shared" si="28"/>
        <v/>
      </c>
      <c r="O100" s="281"/>
      <c r="P100" s="99" t="str">
        <f t="shared" si="29"/>
        <v/>
      </c>
      <c r="Q100" s="97" t="str">
        <f t="shared" si="30"/>
        <v/>
      </c>
      <c r="R100" s="97" t="str">
        <f t="shared" si="31"/>
        <v/>
      </c>
      <c r="S100" s="394" t="str">
        <f t="shared" si="32"/>
        <v/>
      </c>
      <c r="T100" s="400" t="str">
        <f t="shared" si="33"/>
        <v/>
      </c>
      <c r="U100" s="271"/>
      <c r="V100" s="272"/>
      <c r="W100" s="92">
        <f>IF(ISBLANK(U100), 'Enter Head to Work Out AE'!$D98, (U100*V100))</f>
        <v>0</v>
      </c>
      <c r="X100" s="278"/>
      <c r="Y100" s="278"/>
      <c r="Z100" s="237" t="str">
        <f t="shared" si="34"/>
        <v/>
      </c>
      <c r="AA100" s="94" t="str">
        <f t="shared" si="35"/>
        <v/>
      </c>
      <c r="AB100" s="96" t="str">
        <f t="shared" si="36"/>
        <v/>
      </c>
      <c r="AC100" s="538" t="str">
        <f t="shared" si="37"/>
        <v/>
      </c>
      <c r="AD100" s="99" t="str">
        <f t="shared" si="38"/>
        <v/>
      </c>
      <c r="AE100" s="97" t="str">
        <f t="shared" si="39"/>
        <v/>
      </c>
      <c r="AF100" s="97" t="str">
        <f t="shared" si="40"/>
        <v/>
      </c>
      <c r="AG100" s="394" t="str">
        <f t="shared" si="41"/>
        <v/>
      </c>
      <c r="AH100" s="400" t="str">
        <f t="shared" si="42"/>
        <v/>
      </c>
      <c r="AI100" s="271"/>
      <c r="AJ100" s="272"/>
      <c r="AK100" s="92">
        <f>IF(ISBLANK(AI100), 'Enter Head to Work Out AE'!$D98, (AI100*AJ100))</f>
        <v>0</v>
      </c>
      <c r="AL100" s="278"/>
      <c r="AM100" s="278"/>
      <c r="AN100" s="237" t="str">
        <f t="shared" si="43"/>
        <v/>
      </c>
      <c r="AO100" s="94" t="str">
        <f t="shared" si="44"/>
        <v/>
      </c>
      <c r="AP100" s="96" t="str">
        <f t="shared" si="45"/>
        <v/>
      </c>
      <c r="AQ100" s="538" t="str">
        <f t="shared" si="46"/>
        <v/>
      </c>
      <c r="AR100" s="99" t="str">
        <f t="shared" si="47"/>
        <v/>
      </c>
      <c r="AS100" s="97" t="str">
        <f t="shared" si="48"/>
        <v/>
      </c>
      <c r="AT100" s="97" t="str">
        <f t="shared" si="49"/>
        <v/>
      </c>
      <c r="AU100" s="394" t="str">
        <f t="shared" si="50"/>
        <v/>
      </c>
      <c r="AV100" s="405" t="str">
        <f t="shared" si="51"/>
        <v/>
      </c>
      <c r="AW100" s="414"/>
      <c r="AX100" s="289"/>
      <c r="AY100" s="289"/>
      <c r="AZ100" s="296"/>
    </row>
    <row r="101" spans="1:52" ht="22.5" customHeight="1">
      <c r="A101" s="120"/>
      <c r="B101" s="259" t="str">
        <f>IF(ISBLANK('Baseline Paddock Data'!B101),"",'Baseline Paddock Data'!B101)</f>
        <v/>
      </c>
      <c r="C101" s="83" t="str">
        <f>IF(ISBLANK('Baseline Paddock Data'!C101),"",'Baseline Paddock Data'!C101)</f>
        <v/>
      </c>
      <c r="D101" s="326">
        <f>IF(ISBLANK(C101),"",(IF(ISBLANK('Baseline Paddock Data'!D101),'Baseline Paddock Data'!F101,'Baseline Paddock Data'!D101/2.471)))</f>
        <v>0</v>
      </c>
      <c r="E101" s="326">
        <f>IF(ISBLANK(C101),"",(IF(ISBLANK('Baseline Paddock Data'!E101),'Baseline Paddock Data'!G101,'Baseline Paddock Data'!E101/2.471)))</f>
        <v>0</v>
      </c>
      <c r="F101" s="230" t="str">
        <f>IF(ISBLANK('Baseline Paddock Data'!H101),"",'Baseline Paddock Data'!H101)</f>
        <v/>
      </c>
      <c r="G101" s="271"/>
      <c r="H101" s="272"/>
      <c r="I101" s="92">
        <f>IF(ISBLANK(G101), 'Enter Head to Work Out AE'!D99, (G101*H101))</f>
        <v>0</v>
      </c>
      <c r="J101" s="278"/>
      <c r="K101" s="278"/>
      <c r="L101" s="237" t="str">
        <f t="shared" si="26"/>
        <v/>
      </c>
      <c r="M101" s="94" t="str">
        <f t="shared" si="27"/>
        <v/>
      </c>
      <c r="N101" s="96" t="str">
        <f t="shared" si="28"/>
        <v/>
      </c>
      <c r="O101" s="281"/>
      <c r="P101" s="99" t="str">
        <f t="shared" si="29"/>
        <v/>
      </c>
      <c r="Q101" s="97" t="str">
        <f t="shared" si="30"/>
        <v/>
      </c>
      <c r="R101" s="97" t="str">
        <f t="shared" si="31"/>
        <v/>
      </c>
      <c r="S101" s="394" t="str">
        <f t="shared" si="32"/>
        <v/>
      </c>
      <c r="T101" s="400" t="str">
        <f t="shared" si="33"/>
        <v/>
      </c>
      <c r="U101" s="271"/>
      <c r="V101" s="272"/>
      <c r="W101" s="92">
        <f>IF(ISBLANK(U101), 'Enter Head to Work Out AE'!$D99, (U101*V101))</f>
        <v>0</v>
      </c>
      <c r="X101" s="278"/>
      <c r="Y101" s="278"/>
      <c r="Z101" s="237" t="str">
        <f t="shared" si="34"/>
        <v/>
      </c>
      <c r="AA101" s="94" t="str">
        <f t="shared" si="35"/>
        <v/>
      </c>
      <c r="AB101" s="96" t="str">
        <f t="shared" si="36"/>
        <v/>
      </c>
      <c r="AC101" s="538" t="str">
        <f t="shared" si="37"/>
        <v/>
      </c>
      <c r="AD101" s="99" t="str">
        <f t="shared" si="38"/>
        <v/>
      </c>
      <c r="AE101" s="97" t="str">
        <f t="shared" si="39"/>
        <v/>
      </c>
      <c r="AF101" s="97" t="str">
        <f t="shared" si="40"/>
        <v/>
      </c>
      <c r="AG101" s="394" t="str">
        <f t="shared" si="41"/>
        <v/>
      </c>
      <c r="AH101" s="400" t="str">
        <f t="shared" si="42"/>
        <v/>
      </c>
      <c r="AI101" s="271"/>
      <c r="AJ101" s="272"/>
      <c r="AK101" s="92">
        <f>IF(ISBLANK(AI101), 'Enter Head to Work Out AE'!$D99, (AI101*AJ101))</f>
        <v>0</v>
      </c>
      <c r="AL101" s="278"/>
      <c r="AM101" s="278"/>
      <c r="AN101" s="237" t="str">
        <f t="shared" si="43"/>
        <v/>
      </c>
      <c r="AO101" s="94" t="str">
        <f t="shared" si="44"/>
        <v/>
      </c>
      <c r="AP101" s="96" t="str">
        <f t="shared" si="45"/>
        <v/>
      </c>
      <c r="AQ101" s="538" t="str">
        <f t="shared" si="46"/>
        <v/>
      </c>
      <c r="AR101" s="99" t="str">
        <f t="shared" si="47"/>
        <v/>
      </c>
      <c r="AS101" s="97" t="str">
        <f t="shared" si="48"/>
        <v/>
      </c>
      <c r="AT101" s="97" t="str">
        <f t="shared" si="49"/>
        <v/>
      </c>
      <c r="AU101" s="394" t="str">
        <f t="shared" si="50"/>
        <v/>
      </c>
      <c r="AV101" s="405" t="str">
        <f t="shared" si="51"/>
        <v/>
      </c>
      <c r="AW101" s="414"/>
      <c r="AX101" s="289"/>
      <c r="AY101" s="289"/>
      <c r="AZ101" s="296"/>
    </row>
    <row r="102" spans="1:52" ht="22.5" customHeight="1">
      <c r="A102" s="120"/>
      <c r="B102" s="259" t="str">
        <f>IF(ISBLANK('Baseline Paddock Data'!B102),"",'Baseline Paddock Data'!B102)</f>
        <v/>
      </c>
      <c r="C102" s="83" t="str">
        <f>IF(ISBLANK('Baseline Paddock Data'!C102),"",'Baseline Paddock Data'!C102)</f>
        <v/>
      </c>
      <c r="D102" s="326">
        <f>IF(ISBLANK(C102),"",(IF(ISBLANK('Baseline Paddock Data'!D102),'Baseline Paddock Data'!F102,'Baseline Paddock Data'!D102/2.471)))</f>
        <v>0</v>
      </c>
      <c r="E102" s="326">
        <f>IF(ISBLANK(C102),"",(IF(ISBLANK('Baseline Paddock Data'!E102),'Baseline Paddock Data'!G102,'Baseline Paddock Data'!E102/2.471)))</f>
        <v>0</v>
      </c>
      <c r="F102" s="230" t="str">
        <f>IF(ISBLANK('Baseline Paddock Data'!H102),"",'Baseline Paddock Data'!H102)</f>
        <v/>
      </c>
      <c r="G102" s="271"/>
      <c r="H102" s="272"/>
      <c r="I102" s="92">
        <f>IF(ISBLANK(G102), 'Enter Head to Work Out AE'!D100, (G102*H102))</f>
        <v>0</v>
      </c>
      <c r="J102" s="278"/>
      <c r="K102" s="278"/>
      <c r="L102" s="237" t="str">
        <f t="shared" si="26"/>
        <v/>
      </c>
      <c r="M102" s="94" t="str">
        <f t="shared" si="27"/>
        <v/>
      </c>
      <c r="N102" s="96" t="str">
        <f t="shared" si="28"/>
        <v/>
      </c>
      <c r="O102" s="281"/>
      <c r="P102" s="99" t="str">
        <f t="shared" si="29"/>
        <v/>
      </c>
      <c r="Q102" s="97" t="str">
        <f t="shared" si="30"/>
        <v/>
      </c>
      <c r="R102" s="97" t="str">
        <f t="shared" si="31"/>
        <v/>
      </c>
      <c r="S102" s="394" t="str">
        <f t="shared" si="32"/>
        <v/>
      </c>
      <c r="T102" s="400" t="str">
        <f t="shared" si="33"/>
        <v/>
      </c>
      <c r="U102" s="271"/>
      <c r="V102" s="272"/>
      <c r="W102" s="92">
        <f>IF(ISBLANK(U102), 'Enter Head to Work Out AE'!$D100, (U102*V102))</f>
        <v>0</v>
      </c>
      <c r="X102" s="278"/>
      <c r="Y102" s="278"/>
      <c r="Z102" s="237" t="str">
        <f t="shared" si="34"/>
        <v/>
      </c>
      <c r="AA102" s="94" t="str">
        <f t="shared" si="35"/>
        <v/>
      </c>
      <c r="AB102" s="96" t="str">
        <f t="shared" si="36"/>
        <v/>
      </c>
      <c r="AC102" s="538" t="str">
        <f t="shared" si="37"/>
        <v/>
      </c>
      <c r="AD102" s="99" t="str">
        <f t="shared" si="38"/>
        <v/>
      </c>
      <c r="AE102" s="97" t="str">
        <f t="shared" si="39"/>
        <v/>
      </c>
      <c r="AF102" s="97" t="str">
        <f t="shared" si="40"/>
        <v/>
      </c>
      <c r="AG102" s="394" t="str">
        <f t="shared" si="41"/>
        <v/>
      </c>
      <c r="AH102" s="400" t="str">
        <f t="shared" si="42"/>
        <v/>
      </c>
      <c r="AI102" s="271"/>
      <c r="AJ102" s="272"/>
      <c r="AK102" s="92">
        <f>IF(ISBLANK(AI102), 'Enter Head to Work Out AE'!$D100, (AI102*AJ102))</f>
        <v>0</v>
      </c>
      <c r="AL102" s="278"/>
      <c r="AM102" s="278"/>
      <c r="AN102" s="237" t="str">
        <f t="shared" si="43"/>
        <v/>
      </c>
      <c r="AO102" s="94" t="str">
        <f t="shared" si="44"/>
        <v/>
      </c>
      <c r="AP102" s="96" t="str">
        <f t="shared" si="45"/>
        <v/>
      </c>
      <c r="AQ102" s="538" t="str">
        <f t="shared" si="46"/>
        <v/>
      </c>
      <c r="AR102" s="99" t="str">
        <f t="shared" si="47"/>
        <v/>
      </c>
      <c r="AS102" s="97" t="str">
        <f t="shared" si="48"/>
        <v/>
      </c>
      <c r="AT102" s="97" t="str">
        <f t="shared" si="49"/>
        <v/>
      </c>
      <c r="AU102" s="394" t="str">
        <f t="shared" si="50"/>
        <v/>
      </c>
      <c r="AV102" s="405" t="str">
        <f t="shared" si="51"/>
        <v/>
      </c>
      <c r="AW102" s="414"/>
      <c r="AX102" s="289"/>
      <c r="AY102" s="289"/>
      <c r="AZ102" s="296"/>
    </row>
    <row r="103" spans="1:52" ht="22.5" customHeight="1">
      <c r="A103" s="120"/>
      <c r="B103" s="259" t="str">
        <f>IF(ISBLANK('Baseline Paddock Data'!B103),"",'Baseline Paddock Data'!B103)</f>
        <v/>
      </c>
      <c r="C103" s="83" t="str">
        <f>IF(ISBLANK('Baseline Paddock Data'!C103),"",'Baseline Paddock Data'!C103)</f>
        <v/>
      </c>
      <c r="D103" s="326">
        <f>IF(ISBLANK(C103),"",(IF(ISBLANK('Baseline Paddock Data'!D103),'Baseline Paddock Data'!F103,'Baseline Paddock Data'!D103/2.471)))</f>
        <v>0</v>
      </c>
      <c r="E103" s="326">
        <f>IF(ISBLANK(C103),"",(IF(ISBLANK('Baseline Paddock Data'!E103),'Baseline Paddock Data'!G103,'Baseline Paddock Data'!E103/2.471)))</f>
        <v>0</v>
      </c>
      <c r="F103" s="230" t="str">
        <f>IF(ISBLANK('Baseline Paddock Data'!H103),"",'Baseline Paddock Data'!H103)</f>
        <v/>
      </c>
      <c r="G103" s="271"/>
      <c r="H103" s="272"/>
      <c r="I103" s="92">
        <f>IF(ISBLANK(G103), 'Enter Head to Work Out AE'!D101, (G103*H103))</f>
        <v>0</v>
      </c>
      <c r="J103" s="278"/>
      <c r="K103" s="278"/>
      <c r="L103" s="237" t="str">
        <f t="shared" si="26"/>
        <v/>
      </c>
      <c r="M103" s="94" t="str">
        <f t="shared" si="27"/>
        <v/>
      </c>
      <c r="N103" s="96" t="str">
        <f t="shared" si="28"/>
        <v/>
      </c>
      <c r="O103" s="281"/>
      <c r="P103" s="99" t="str">
        <f t="shared" si="29"/>
        <v/>
      </c>
      <c r="Q103" s="97" t="str">
        <f t="shared" si="30"/>
        <v/>
      </c>
      <c r="R103" s="97" t="str">
        <f t="shared" si="31"/>
        <v/>
      </c>
      <c r="S103" s="394" t="str">
        <f t="shared" si="32"/>
        <v/>
      </c>
      <c r="T103" s="400" t="str">
        <f t="shared" si="33"/>
        <v/>
      </c>
      <c r="U103" s="271"/>
      <c r="V103" s="272"/>
      <c r="W103" s="92">
        <f>IF(ISBLANK(U103), 'Enter Head to Work Out AE'!$D101, (U103*V103))</f>
        <v>0</v>
      </c>
      <c r="X103" s="278"/>
      <c r="Y103" s="278"/>
      <c r="Z103" s="237" t="str">
        <f t="shared" si="34"/>
        <v/>
      </c>
      <c r="AA103" s="94" t="str">
        <f t="shared" si="35"/>
        <v/>
      </c>
      <c r="AB103" s="96" t="str">
        <f t="shared" si="36"/>
        <v/>
      </c>
      <c r="AC103" s="538" t="str">
        <f t="shared" si="37"/>
        <v/>
      </c>
      <c r="AD103" s="99" t="str">
        <f t="shared" si="38"/>
        <v/>
      </c>
      <c r="AE103" s="97" t="str">
        <f t="shared" si="39"/>
        <v/>
      </c>
      <c r="AF103" s="97" t="str">
        <f t="shared" si="40"/>
        <v/>
      </c>
      <c r="AG103" s="394" t="str">
        <f t="shared" si="41"/>
        <v/>
      </c>
      <c r="AH103" s="400" t="str">
        <f t="shared" si="42"/>
        <v/>
      </c>
      <c r="AI103" s="271"/>
      <c r="AJ103" s="272"/>
      <c r="AK103" s="92">
        <f>IF(ISBLANK(AI103), 'Enter Head to Work Out AE'!$D101, (AI103*AJ103))</f>
        <v>0</v>
      </c>
      <c r="AL103" s="278"/>
      <c r="AM103" s="278"/>
      <c r="AN103" s="237" t="str">
        <f t="shared" si="43"/>
        <v/>
      </c>
      <c r="AO103" s="94" t="str">
        <f t="shared" si="44"/>
        <v/>
      </c>
      <c r="AP103" s="96" t="str">
        <f t="shared" si="45"/>
        <v/>
      </c>
      <c r="AQ103" s="538" t="str">
        <f t="shared" si="46"/>
        <v/>
      </c>
      <c r="AR103" s="99" t="str">
        <f t="shared" si="47"/>
        <v/>
      </c>
      <c r="AS103" s="97" t="str">
        <f t="shared" si="48"/>
        <v/>
      </c>
      <c r="AT103" s="97" t="str">
        <f t="shared" si="49"/>
        <v/>
      </c>
      <c r="AU103" s="394" t="str">
        <f t="shared" si="50"/>
        <v/>
      </c>
      <c r="AV103" s="405" t="str">
        <f t="shared" si="51"/>
        <v/>
      </c>
      <c r="AW103" s="414"/>
      <c r="AX103" s="289"/>
      <c r="AY103" s="289"/>
      <c r="AZ103" s="296"/>
    </row>
    <row r="104" spans="1:52" ht="22.5" customHeight="1">
      <c r="A104" s="120"/>
      <c r="B104" s="259" t="str">
        <f>IF(ISBLANK('Baseline Paddock Data'!B104),"",'Baseline Paddock Data'!B104)</f>
        <v/>
      </c>
      <c r="C104" s="83" t="str">
        <f>IF(ISBLANK('Baseline Paddock Data'!C104),"",'Baseline Paddock Data'!C104)</f>
        <v/>
      </c>
      <c r="D104" s="326">
        <f>IF(ISBLANK(C104),"",(IF(ISBLANK('Baseline Paddock Data'!D104),'Baseline Paddock Data'!F104,'Baseline Paddock Data'!D104/2.471)))</f>
        <v>0</v>
      </c>
      <c r="E104" s="326">
        <f>IF(ISBLANK(C104),"",(IF(ISBLANK('Baseline Paddock Data'!E104),'Baseline Paddock Data'!G104,'Baseline Paddock Data'!E104/2.471)))</f>
        <v>0</v>
      </c>
      <c r="F104" s="230" t="str">
        <f>IF(ISBLANK('Baseline Paddock Data'!H104),"",'Baseline Paddock Data'!H104)</f>
        <v/>
      </c>
      <c r="G104" s="271"/>
      <c r="H104" s="272"/>
      <c r="I104" s="92">
        <f>IF(ISBLANK(G104), 'Enter Head to Work Out AE'!D102, (G104*H104))</f>
        <v>0</v>
      </c>
      <c r="J104" s="278"/>
      <c r="K104" s="278"/>
      <c r="L104" s="237" t="str">
        <f t="shared" si="26"/>
        <v/>
      </c>
      <c r="M104" s="94" t="str">
        <f t="shared" si="27"/>
        <v/>
      </c>
      <c r="N104" s="96" t="str">
        <f t="shared" si="28"/>
        <v/>
      </c>
      <c r="O104" s="281"/>
      <c r="P104" s="99" t="str">
        <f t="shared" si="29"/>
        <v/>
      </c>
      <c r="Q104" s="97" t="str">
        <f t="shared" si="30"/>
        <v/>
      </c>
      <c r="R104" s="97" t="str">
        <f t="shared" si="31"/>
        <v/>
      </c>
      <c r="S104" s="394" t="str">
        <f t="shared" si="32"/>
        <v/>
      </c>
      <c r="T104" s="400" t="str">
        <f t="shared" si="33"/>
        <v/>
      </c>
      <c r="U104" s="271"/>
      <c r="V104" s="272"/>
      <c r="W104" s="92">
        <f>IF(ISBLANK(U104), 'Enter Head to Work Out AE'!$D102, (U104*V104))</f>
        <v>0</v>
      </c>
      <c r="X104" s="278"/>
      <c r="Y104" s="278"/>
      <c r="Z104" s="237" t="str">
        <f t="shared" si="34"/>
        <v/>
      </c>
      <c r="AA104" s="94" t="str">
        <f t="shared" si="35"/>
        <v/>
      </c>
      <c r="AB104" s="96" t="str">
        <f t="shared" si="36"/>
        <v/>
      </c>
      <c r="AC104" s="538" t="str">
        <f t="shared" si="37"/>
        <v/>
      </c>
      <c r="AD104" s="99" t="str">
        <f t="shared" si="38"/>
        <v/>
      </c>
      <c r="AE104" s="97" t="str">
        <f t="shared" si="39"/>
        <v/>
      </c>
      <c r="AF104" s="97" t="str">
        <f t="shared" si="40"/>
        <v/>
      </c>
      <c r="AG104" s="394" t="str">
        <f t="shared" si="41"/>
        <v/>
      </c>
      <c r="AH104" s="400" t="str">
        <f t="shared" si="42"/>
        <v/>
      </c>
      <c r="AI104" s="271"/>
      <c r="AJ104" s="272"/>
      <c r="AK104" s="92">
        <f>IF(ISBLANK(AI104), 'Enter Head to Work Out AE'!$D102, (AI104*AJ104))</f>
        <v>0</v>
      </c>
      <c r="AL104" s="278"/>
      <c r="AM104" s="278"/>
      <c r="AN104" s="237" t="str">
        <f t="shared" si="43"/>
        <v/>
      </c>
      <c r="AO104" s="94" t="str">
        <f t="shared" si="44"/>
        <v/>
      </c>
      <c r="AP104" s="96" t="str">
        <f t="shared" si="45"/>
        <v/>
      </c>
      <c r="AQ104" s="538" t="str">
        <f t="shared" si="46"/>
        <v/>
      </c>
      <c r="AR104" s="99" t="str">
        <f t="shared" si="47"/>
        <v/>
      </c>
      <c r="AS104" s="97" t="str">
        <f t="shared" si="48"/>
        <v/>
      </c>
      <c r="AT104" s="97" t="str">
        <f t="shared" si="49"/>
        <v/>
      </c>
      <c r="AU104" s="394" t="str">
        <f t="shared" si="50"/>
        <v/>
      </c>
      <c r="AV104" s="405" t="str">
        <f t="shared" si="51"/>
        <v/>
      </c>
      <c r="AW104" s="414"/>
      <c r="AX104" s="289"/>
      <c r="AY104" s="289"/>
      <c r="AZ104" s="296"/>
    </row>
    <row r="105" spans="1:52" ht="22.5" customHeight="1">
      <c r="A105" s="120"/>
      <c r="B105" s="259" t="str">
        <f>IF(ISBLANK('Baseline Paddock Data'!B105),"",'Baseline Paddock Data'!B105)</f>
        <v/>
      </c>
      <c r="C105" s="83" t="str">
        <f>IF(ISBLANK('Baseline Paddock Data'!C105),"",'Baseline Paddock Data'!C105)</f>
        <v/>
      </c>
      <c r="D105" s="326">
        <f>IF(ISBLANK(C105),"",(IF(ISBLANK('Baseline Paddock Data'!D105),'Baseline Paddock Data'!F105,'Baseline Paddock Data'!D105/2.471)))</f>
        <v>0</v>
      </c>
      <c r="E105" s="326">
        <f>IF(ISBLANK(C105),"",(IF(ISBLANK('Baseline Paddock Data'!E105),'Baseline Paddock Data'!G105,'Baseline Paddock Data'!E105/2.471)))</f>
        <v>0</v>
      </c>
      <c r="F105" s="230" t="str">
        <f>IF(ISBLANK('Baseline Paddock Data'!H105),"",'Baseline Paddock Data'!H105)</f>
        <v/>
      </c>
      <c r="G105" s="271"/>
      <c r="H105" s="272"/>
      <c r="I105" s="92">
        <f>IF(ISBLANK(G105), 'Enter Head to Work Out AE'!D103, (G105*H105))</f>
        <v>0</v>
      </c>
      <c r="J105" s="278"/>
      <c r="K105" s="278"/>
      <c r="L105" s="237" t="str">
        <f t="shared" si="26"/>
        <v/>
      </c>
      <c r="M105" s="94" t="str">
        <f t="shared" si="27"/>
        <v/>
      </c>
      <c r="N105" s="96" t="str">
        <f t="shared" si="28"/>
        <v/>
      </c>
      <c r="O105" s="281"/>
      <c r="P105" s="99" t="str">
        <f t="shared" si="29"/>
        <v/>
      </c>
      <c r="Q105" s="97" t="str">
        <f t="shared" si="30"/>
        <v/>
      </c>
      <c r="R105" s="97" t="str">
        <f t="shared" si="31"/>
        <v/>
      </c>
      <c r="S105" s="394" t="str">
        <f t="shared" si="32"/>
        <v/>
      </c>
      <c r="T105" s="400" t="str">
        <f t="shared" si="33"/>
        <v/>
      </c>
      <c r="U105" s="271"/>
      <c r="V105" s="272"/>
      <c r="W105" s="92">
        <f>IF(ISBLANK(U105), 'Enter Head to Work Out AE'!$D103, (U105*V105))</f>
        <v>0</v>
      </c>
      <c r="X105" s="278"/>
      <c r="Y105" s="278"/>
      <c r="Z105" s="237" t="str">
        <f t="shared" si="34"/>
        <v/>
      </c>
      <c r="AA105" s="94" t="str">
        <f t="shared" si="35"/>
        <v/>
      </c>
      <c r="AB105" s="96" t="str">
        <f t="shared" si="36"/>
        <v/>
      </c>
      <c r="AC105" s="538" t="str">
        <f t="shared" si="37"/>
        <v/>
      </c>
      <c r="AD105" s="99" t="str">
        <f t="shared" si="38"/>
        <v/>
      </c>
      <c r="AE105" s="97" t="str">
        <f t="shared" si="39"/>
        <v/>
      </c>
      <c r="AF105" s="97" t="str">
        <f t="shared" si="40"/>
        <v/>
      </c>
      <c r="AG105" s="394" t="str">
        <f t="shared" si="41"/>
        <v/>
      </c>
      <c r="AH105" s="400" t="str">
        <f t="shared" si="42"/>
        <v/>
      </c>
      <c r="AI105" s="271"/>
      <c r="AJ105" s="272"/>
      <c r="AK105" s="92">
        <f>IF(ISBLANK(AI105), 'Enter Head to Work Out AE'!$D103, (AI105*AJ105))</f>
        <v>0</v>
      </c>
      <c r="AL105" s="278"/>
      <c r="AM105" s="278"/>
      <c r="AN105" s="237" t="str">
        <f t="shared" si="43"/>
        <v/>
      </c>
      <c r="AO105" s="94" t="str">
        <f t="shared" si="44"/>
        <v/>
      </c>
      <c r="AP105" s="96" t="str">
        <f t="shared" si="45"/>
        <v/>
      </c>
      <c r="AQ105" s="538" t="str">
        <f t="shared" si="46"/>
        <v/>
      </c>
      <c r="AR105" s="99" t="str">
        <f t="shared" si="47"/>
        <v/>
      </c>
      <c r="AS105" s="97" t="str">
        <f t="shared" si="48"/>
        <v/>
      </c>
      <c r="AT105" s="97" t="str">
        <f t="shared" si="49"/>
        <v/>
      </c>
      <c r="AU105" s="394" t="str">
        <f t="shared" si="50"/>
        <v/>
      </c>
      <c r="AV105" s="405" t="str">
        <f t="shared" si="51"/>
        <v/>
      </c>
      <c r="AW105" s="414"/>
      <c r="AX105" s="289"/>
      <c r="AY105" s="289"/>
      <c r="AZ105" s="296"/>
    </row>
    <row r="106" spans="1:52" ht="22.5" customHeight="1">
      <c r="A106" s="120"/>
      <c r="B106" s="259" t="str">
        <f>IF(ISBLANK('Baseline Paddock Data'!B106),"",'Baseline Paddock Data'!B106)</f>
        <v/>
      </c>
      <c r="C106" s="83" t="str">
        <f>IF(ISBLANK('Baseline Paddock Data'!C106),"",'Baseline Paddock Data'!C106)</f>
        <v/>
      </c>
      <c r="D106" s="326">
        <f>IF(ISBLANK(C106),"",(IF(ISBLANK('Baseline Paddock Data'!D106),'Baseline Paddock Data'!F106,'Baseline Paddock Data'!D106/2.471)))</f>
        <v>0</v>
      </c>
      <c r="E106" s="326">
        <f>IF(ISBLANK(C106),"",(IF(ISBLANK('Baseline Paddock Data'!E106),'Baseline Paddock Data'!G106,'Baseline Paddock Data'!E106/2.471)))</f>
        <v>0</v>
      </c>
      <c r="F106" s="230" t="str">
        <f>IF(ISBLANK('Baseline Paddock Data'!H106),"",'Baseline Paddock Data'!H106)</f>
        <v/>
      </c>
      <c r="G106" s="271"/>
      <c r="H106" s="272"/>
      <c r="I106" s="92">
        <f>IF(ISBLANK(G106), 'Enter Head to Work Out AE'!D104, (G106*H106))</f>
        <v>0</v>
      </c>
      <c r="J106" s="278"/>
      <c r="K106" s="278"/>
      <c r="L106" s="237" t="str">
        <f t="shared" si="26"/>
        <v/>
      </c>
      <c r="M106" s="94" t="str">
        <f t="shared" si="27"/>
        <v/>
      </c>
      <c r="N106" s="96" t="str">
        <f t="shared" si="28"/>
        <v/>
      </c>
      <c r="O106" s="281"/>
      <c r="P106" s="99" t="str">
        <f t="shared" si="29"/>
        <v/>
      </c>
      <c r="Q106" s="97" t="str">
        <f t="shared" si="30"/>
        <v/>
      </c>
      <c r="R106" s="97" t="str">
        <f t="shared" si="31"/>
        <v/>
      </c>
      <c r="S106" s="394" t="str">
        <f t="shared" si="32"/>
        <v/>
      </c>
      <c r="T106" s="400" t="str">
        <f t="shared" si="33"/>
        <v/>
      </c>
      <c r="U106" s="271"/>
      <c r="V106" s="272"/>
      <c r="W106" s="92">
        <f>IF(ISBLANK(U106), 'Enter Head to Work Out AE'!$D104, (U106*V106))</f>
        <v>0</v>
      </c>
      <c r="X106" s="278"/>
      <c r="Y106" s="278"/>
      <c r="Z106" s="237" t="str">
        <f t="shared" si="34"/>
        <v/>
      </c>
      <c r="AA106" s="94" t="str">
        <f t="shared" si="35"/>
        <v/>
      </c>
      <c r="AB106" s="96" t="str">
        <f t="shared" si="36"/>
        <v/>
      </c>
      <c r="AC106" s="538" t="str">
        <f t="shared" si="37"/>
        <v/>
      </c>
      <c r="AD106" s="99" t="str">
        <f t="shared" si="38"/>
        <v/>
      </c>
      <c r="AE106" s="97" t="str">
        <f t="shared" si="39"/>
        <v/>
      </c>
      <c r="AF106" s="97" t="str">
        <f t="shared" si="40"/>
        <v/>
      </c>
      <c r="AG106" s="394" t="str">
        <f t="shared" si="41"/>
        <v/>
      </c>
      <c r="AH106" s="400" t="str">
        <f t="shared" si="42"/>
        <v/>
      </c>
      <c r="AI106" s="271"/>
      <c r="AJ106" s="272"/>
      <c r="AK106" s="92">
        <f>IF(ISBLANK(AI106), 'Enter Head to Work Out AE'!$D104, (AI106*AJ106))</f>
        <v>0</v>
      </c>
      <c r="AL106" s="278"/>
      <c r="AM106" s="278"/>
      <c r="AN106" s="237" t="str">
        <f t="shared" si="43"/>
        <v/>
      </c>
      <c r="AO106" s="94" t="str">
        <f t="shared" si="44"/>
        <v/>
      </c>
      <c r="AP106" s="96" t="str">
        <f t="shared" si="45"/>
        <v/>
      </c>
      <c r="AQ106" s="538" t="str">
        <f t="shared" si="46"/>
        <v/>
      </c>
      <c r="AR106" s="99" t="str">
        <f t="shared" si="47"/>
        <v/>
      </c>
      <c r="AS106" s="97" t="str">
        <f t="shared" si="48"/>
        <v/>
      </c>
      <c r="AT106" s="97" t="str">
        <f t="shared" si="49"/>
        <v/>
      </c>
      <c r="AU106" s="394" t="str">
        <f t="shared" si="50"/>
        <v/>
      </c>
      <c r="AV106" s="405" t="str">
        <f t="shared" si="51"/>
        <v/>
      </c>
      <c r="AW106" s="414"/>
      <c r="AX106" s="289"/>
      <c r="AY106" s="289"/>
      <c r="AZ106" s="296"/>
    </row>
    <row r="107" spans="1:52" ht="22.5" customHeight="1">
      <c r="A107" s="120"/>
      <c r="B107" s="259" t="str">
        <f>IF(ISBLANK('Baseline Paddock Data'!B107),"",'Baseline Paddock Data'!B107)</f>
        <v/>
      </c>
      <c r="C107" s="83" t="str">
        <f>IF(ISBLANK('Baseline Paddock Data'!C107),"",'Baseline Paddock Data'!C107)</f>
        <v/>
      </c>
      <c r="D107" s="326">
        <f>IF(ISBLANK(C107),"",(IF(ISBLANK('Baseline Paddock Data'!D107),'Baseline Paddock Data'!F107,'Baseline Paddock Data'!D107/2.471)))</f>
        <v>0</v>
      </c>
      <c r="E107" s="326">
        <f>IF(ISBLANK(C107),"",(IF(ISBLANK('Baseline Paddock Data'!E107),'Baseline Paddock Data'!G107,'Baseline Paddock Data'!E107/2.471)))</f>
        <v>0</v>
      </c>
      <c r="F107" s="230" t="str">
        <f>IF(ISBLANK('Baseline Paddock Data'!H107),"",'Baseline Paddock Data'!H107)</f>
        <v/>
      </c>
      <c r="G107" s="271"/>
      <c r="H107" s="272"/>
      <c r="I107" s="92">
        <f>IF(ISBLANK(G107), 'Enter Head to Work Out AE'!D105, (G107*H107))</f>
        <v>0</v>
      </c>
      <c r="J107" s="278"/>
      <c r="K107" s="278"/>
      <c r="L107" s="237" t="str">
        <f t="shared" si="26"/>
        <v/>
      </c>
      <c r="M107" s="94" t="str">
        <f t="shared" si="27"/>
        <v/>
      </c>
      <c r="N107" s="96" t="str">
        <f t="shared" si="28"/>
        <v/>
      </c>
      <c r="O107" s="281"/>
      <c r="P107" s="99" t="str">
        <f t="shared" si="29"/>
        <v/>
      </c>
      <c r="Q107" s="97" t="str">
        <f t="shared" si="30"/>
        <v/>
      </c>
      <c r="R107" s="97" t="str">
        <f t="shared" si="31"/>
        <v/>
      </c>
      <c r="S107" s="394" t="str">
        <f t="shared" si="32"/>
        <v/>
      </c>
      <c r="T107" s="400" t="str">
        <f t="shared" si="33"/>
        <v/>
      </c>
      <c r="U107" s="271"/>
      <c r="V107" s="272"/>
      <c r="W107" s="92">
        <f>IF(ISBLANK(U107), 'Enter Head to Work Out AE'!$D105, (U107*V107))</f>
        <v>0</v>
      </c>
      <c r="X107" s="278"/>
      <c r="Y107" s="278"/>
      <c r="Z107" s="237" t="str">
        <f t="shared" si="34"/>
        <v/>
      </c>
      <c r="AA107" s="94" t="str">
        <f t="shared" si="35"/>
        <v/>
      </c>
      <c r="AB107" s="96" t="str">
        <f t="shared" si="36"/>
        <v/>
      </c>
      <c r="AC107" s="538" t="str">
        <f t="shared" si="37"/>
        <v/>
      </c>
      <c r="AD107" s="99" t="str">
        <f t="shared" si="38"/>
        <v/>
      </c>
      <c r="AE107" s="97" t="str">
        <f t="shared" si="39"/>
        <v/>
      </c>
      <c r="AF107" s="97" t="str">
        <f t="shared" si="40"/>
        <v/>
      </c>
      <c r="AG107" s="394" t="str">
        <f t="shared" si="41"/>
        <v/>
      </c>
      <c r="AH107" s="400" t="str">
        <f t="shared" si="42"/>
        <v/>
      </c>
      <c r="AI107" s="271"/>
      <c r="AJ107" s="272"/>
      <c r="AK107" s="92">
        <f>IF(ISBLANK(AI107), 'Enter Head to Work Out AE'!$D105, (AI107*AJ107))</f>
        <v>0</v>
      </c>
      <c r="AL107" s="278"/>
      <c r="AM107" s="278"/>
      <c r="AN107" s="237" t="str">
        <f t="shared" si="43"/>
        <v/>
      </c>
      <c r="AO107" s="94" t="str">
        <f t="shared" si="44"/>
        <v/>
      </c>
      <c r="AP107" s="96" t="str">
        <f t="shared" si="45"/>
        <v/>
      </c>
      <c r="AQ107" s="538" t="str">
        <f t="shared" si="46"/>
        <v/>
      </c>
      <c r="AR107" s="99" t="str">
        <f t="shared" si="47"/>
        <v/>
      </c>
      <c r="AS107" s="97" t="str">
        <f t="shared" si="48"/>
        <v/>
      </c>
      <c r="AT107" s="97" t="str">
        <f t="shared" si="49"/>
        <v/>
      </c>
      <c r="AU107" s="394" t="str">
        <f t="shared" si="50"/>
        <v/>
      </c>
      <c r="AV107" s="405" t="str">
        <f t="shared" si="51"/>
        <v/>
      </c>
      <c r="AW107" s="414"/>
      <c r="AX107" s="289"/>
      <c r="AY107" s="289"/>
      <c r="AZ107" s="296"/>
    </row>
    <row r="108" spans="1:52" ht="22.5" customHeight="1">
      <c r="A108" s="120"/>
      <c r="B108" s="259" t="str">
        <f>IF(ISBLANK('Baseline Paddock Data'!B108),"",'Baseline Paddock Data'!B108)</f>
        <v/>
      </c>
      <c r="C108" s="83" t="str">
        <f>IF(ISBLANK('Baseline Paddock Data'!C108),"",'Baseline Paddock Data'!C108)</f>
        <v/>
      </c>
      <c r="D108" s="326">
        <f>IF(ISBLANK(C108),"",(IF(ISBLANK('Baseline Paddock Data'!D108),'Baseline Paddock Data'!F108,'Baseline Paddock Data'!D108/2.471)))</f>
        <v>0</v>
      </c>
      <c r="E108" s="326">
        <f>IF(ISBLANK(C108),"",(IF(ISBLANK('Baseline Paddock Data'!E108),'Baseline Paddock Data'!G108,'Baseline Paddock Data'!E108/2.471)))</f>
        <v>0</v>
      </c>
      <c r="F108" s="230" t="str">
        <f>IF(ISBLANK('Baseline Paddock Data'!H108),"",'Baseline Paddock Data'!H108)</f>
        <v/>
      </c>
      <c r="G108" s="271"/>
      <c r="H108" s="272"/>
      <c r="I108" s="92">
        <f>IF(ISBLANK(G108), 'Enter Head to Work Out AE'!D106, (G108*H108))</f>
        <v>0</v>
      </c>
      <c r="J108" s="278"/>
      <c r="K108" s="278"/>
      <c r="L108" s="237" t="str">
        <f t="shared" si="26"/>
        <v/>
      </c>
      <c r="M108" s="94" t="str">
        <f t="shared" si="27"/>
        <v/>
      </c>
      <c r="N108" s="96" t="str">
        <f t="shared" si="28"/>
        <v/>
      </c>
      <c r="O108" s="281"/>
      <c r="P108" s="99" t="str">
        <f t="shared" si="29"/>
        <v/>
      </c>
      <c r="Q108" s="97" t="str">
        <f t="shared" si="30"/>
        <v/>
      </c>
      <c r="R108" s="97" t="str">
        <f t="shared" si="31"/>
        <v/>
      </c>
      <c r="S108" s="394" t="str">
        <f t="shared" si="32"/>
        <v/>
      </c>
      <c r="T108" s="400" t="str">
        <f t="shared" si="33"/>
        <v/>
      </c>
      <c r="U108" s="271"/>
      <c r="V108" s="272"/>
      <c r="W108" s="92">
        <f>IF(ISBLANK(U108), 'Enter Head to Work Out AE'!$D106, (U108*V108))</f>
        <v>0</v>
      </c>
      <c r="X108" s="278"/>
      <c r="Y108" s="278"/>
      <c r="Z108" s="237" t="str">
        <f t="shared" si="34"/>
        <v/>
      </c>
      <c r="AA108" s="94" t="str">
        <f t="shared" si="35"/>
        <v/>
      </c>
      <c r="AB108" s="96" t="str">
        <f t="shared" si="36"/>
        <v/>
      </c>
      <c r="AC108" s="538" t="str">
        <f t="shared" si="37"/>
        <v/>
      </c>
      <c r="AD108" s="99" t="str">
        <f t="shared" si="38"/>
        <v/>
      </c>
      <c r="AE108" s="97" t="str">
        <f t="shared" si="39"/>
        <v/>
      </c>
      <c r="AF108" s="97" t="str">
        <f t="shared" si="40"/>
        <v/>
      </c>
      <c r="AG108" s="394" t="str">
        <f t="shared" si="41"/>
        <v/>
      </c>
      <c r="AH108" s="400" t="str">
        <f t="shared" si="42"/>
        <v/>
      </c>
      <c r="AI108" s="271"/>
      <c r="AJ108" s="272"/>
      <c r="AK108" s="92">
        <f>IF(ISBLANK(AI108), 'Enter Head to Work Out AE'!$D106, (AI108*AJ108))</f>
        <v>0</v>
      </c>
      <c r="AL108" s="278"/>
      <c r="AM108" s="278"/>
      <c r="AN108" s="237" t="str">
        <f t="shared" si="43"/>
        <v/>
      </c>
      <c r="AO108" s="94" t="str">
        <f t="shared" si="44"/>
        <v/>
      </c>
      <c r="AP108" s="96" t="str">
        <f t="shared" si="45"/>
        <v/>
      </c>
      <c r="AQ108" s="538" t="str">
        <f t="shared" si="46"/>
        <v/>
      </c>
      <c r="AR108" s="99" t="str">
        <f t="shared" si="47"/>
        <v/>
      </c>
      <c r="AS108" s="97" t="str">
        <f t="shared" si="48"/>
        <v/>
      </c>
      <c r="AT108" s="97" t="str">
        <f t="shared" si="49"/>
        <v/>
      </c>
      <c r="AU108" s="394" t="str">
        <f t="shared" si="50"/>
        <v/>
      </c>
      <c r="AV108" s="405" t="str">
        <f t="shared" si="51"/>
        <v/>
      </c>
      <c r="AW108" s="414"/>
      <c r="AX108" s="289"/>
      <c r="AY108" s="289"/>
      <c r="AZ108" s="296"/>
    </row>
    <row r="109" spans="1:52" ht="22.5" customHeight="1">
      <c r="A109" s="120"/>
      <c r="B109" s="259" t="str">
        <f>IF(ISBLANK('Baseline Paddock Data'!B109),"",'Baseline Paddock Data'!B109)</f>
        <v/>
      </c>
      <c r="C109" s="83" t="str">
        <f>IF(ISBLANK('Baseline Paddock Data'!C109),"",'Baseline Paddock Data'!C109)</f>
        <v/>
      </c>
      <c r="D109" s="326">
        <f>IF(ISBLANK(C109),"",(IF(ISBLANK('Baseline Paddock Data'!D109),'Baseline Paddock Data'!F109,'Baseline Paddock Data'!D109/2.471)))</f>
        <v>0</v>
      </c>
      <c r="E109" s="326">
        <f>IF(ISBLANK(C109),"",(IF(ISBLANK('Baseline Paddock Data'!E109),'Baseline Paddock Data'!G109,'Baseline Paddock Data'!E109/2.471)))</f>
        <v>0</v>
      </c>
      <c r="F109" s="230" t="str">
        <f>IF(ISBLANK('Baseline Paddock Data'!H109),"",'Baseline Paddock Data'!H109)</f>
        <v/>
      </c>
      <c r="G109" s="271"/>
      <c r="H109" s="272"/>
      <c r="I109" s="92">
        <f>IF(ISBLANK(G109), 'Enter Head to Work Out AE'!D107, (G109*H109))</f>
        <v>0</v>
      </c>
      <c r="J109" s="278"/>
      <c r="K109" s="278"/>
      <c r="L109" s="237" t="str">
        <f t="shared" si="26"/>
        <v/>
      </c>
      <c r="M109" s="94" t="str">
        <f t="shared" si="27"/>
        <v/>
      </c>
      <c r="N109" s="96" t="str">
        <f t="shared" si="28"/>
        <v/>
      </c>
      <c r="O109" s="281"/>
      <c r="P109" s="99" t="str">
        <f t="shared" si="29"/>
        <v/>
      </c>
      <c r="Q109" s="97" t="str">
        <f t="shared" si="30"/>
        <v/>
      </c>
      <c r="R109" s="97" t="str">
        <f t="shared" si="31"/>
        <v/>
      </c>
      <c r="S109" s="394" t="str">
        <f t="shared" si="32"/>
        <v/>
      </c>
      <c r="T109" s="400" t="str">
        <f t="shared" si="33"/>
        <v/>
      </c>
      <c r="U109" s="271"/>
      <c r="V109" s="272"/>
      <c r="W109" s="92">
        <f>IF(ISBLANK(U109), 'Enter Head to Work Out AE'!$D107, (U109*V109))</f>
        <v>0</v>
      </c>
      <c r="X109" s="278"/>
      <c r="Y109" s="278"/>
      <c r="Z109" s="237" t="str">
        <f t="shared" si="34"/>
        <v/>
      </c>
      <c r="AA109" s="94" t="str">
        <f t="shared" si="35"/>
        <v/>
      </c>
      <c r="AB109" s="96" t="str">
        <f t="shared" si="36"/>
        <v/>
      </c>
      <c r="AC109" s="538" t="str">
        <f t="shared" si="37"/>
        <v/>
      </c>
      <c r="AD109" s="99" t="str">
        <f t="shared" si="38"/>
        <v/>
      </c>
      <c r="AE109" s="97" t="str">
        <f t="shared" si="39"/>
        <v/>
      </c>
      <c r="AF109" s="97" t="str">
        <f t="shared" si="40"/>
        <v/>
      </c>
      <c r="AG109" s="394" t="str">
        <f t="shared" si="41"/>
        <v/>
      </c>
      <c r="AH109" s="400" t="str">
        <f t="shared" si="42"/>
        <v/>
      </c>
      <c r="AI109" s="271"/>
      <c r="AJ109" s="272"/>
      <c r="AK109" s="92">
        <f>IF(ISBLANK(AI109), 'Enter Head to Work Out AE'!$D107, (AI109*AJ109))</f>
        <v>0</v>
      </c>
      <c r="AL109" s="278"/>
      <c r="AM109" s="278"/>
      <c r="AN109" s="237" t="str">
        <f t="shared" si="43"/>
        <v/>
      </c>
      <c r="AO109" s="94" t="str">
        <f t="shared" si="44"/>
        <v/>
      </c>
      <c r="AP109" s="96" t="str">
        <f t="shared" si="45"/>
        <v/>
      </c>
      <c r="AQ109" s="538" t="str">
        <f t="shared" si="46"/>
        <v/>
      </c>
      <c r="AR109" s="99" t="str">
        <f t="shared" si="47"/>
        <v/>
      </c>
      <c r="AS109" s="97" t="str">
        <f t="shared" si="48"/>
        <v/>
      </c>
      <c r="AT109" s="97" t="str">
        <f t="shared" si="49"/>
        <v/>
      </c>
      <c r="AU109" s="394" t="str">
        <f t="shared" si="50"/>
        <v/>
      </c>
      <c r="AV109" s="405" t="str">
        <f t="shared" si="51"/>
        <v/>
      </c>
      <c r="AW109" s="414"/>
      <c r="AX109" s="289"/>
      <c r="AY109" s="289"/>
      <c r="AZ109" s="296"/>
    </row>
    <row r="110" spans="1:52" ht="22.5" customHeight="1">
      <c r="A110" s="120"/>
      <c r="B110" s="259" t="str">
        <f>IF(ISBLANK('Baseline Paddock Data'!B110),"",'Baseline Paddock Data'!B110)</f>
        <v/>
      </c>
      <c r="C110" s="83" t="str">
        <f>IF(ISBLANK('Baseline Paddock Data'!C110),"",'Baseline Paddock Data'!C110)</f>
        <v/>
      </c>
      <c r="D110" s="326">
        <f>IF(ISBLANK(C110),"",(IF(ISBLANK('Baseline Paddock Data'!D110),'Baseline Paddock Data'!F110,'Baseline Paddock Data'!D110/2.471)))</f>
        <v>0</v>
      </c>
      <c r="E110" s="326">
        <f>IF(ISBLANK(C110),"",(IF(ISBLANK('Baseline Paddock Data'!E110),'Baseline Paddock Data'!G110,'Baseline Paddock Data'!E110/2.471)))</f>
        <v>0</v>
      </c>
      <c r="F110" s="230" t="str">
        <f>IF(ISBLANK('Baseline Paddock Data'!H110),"",'Baseline Paddock Data'!H110)</f>
        <v/>
      </c>
      <c r="G110" s="271"/>
      <c r="H110" s="272"/>
      <c r="I110" s="92">
        <f>IF(ISBLANK(G110), 'Enter Head to Work Out AE'!D108, (G110*H110))</f>
        <v>0</v>
      </c>
      <c r="J110" s="278"/>
      <c r="K110" s="278"/>
      <c r="L110" s="237" t="str">
        <f t="shared" si="26"/>
        <v/>
      </c>
      <c r="M110" s="94" t="str">
        <f t="shared" si="27"/>
        <v/>
      </c>
      <c r="N110" s="96" t="str">
        <f t="shared" si="28"/>
        <v/>
      </c>
      <c r="O110" s="281"/>
      <c r="P110" s="99" t="str">
        <f t="shared" si="29"/>
        <v/>
      </c>
      <c r="Q110" s="97" t="str">
        <f t="shared" si="30"/>
        <v/>
      </c>
      <c r="R110" s="97" t="str">
        <f t="shared" si="31"/>
        <v/>
      </c>
      <c r="S110" s="394" t="str">
        <f t="shared" si="32"/>
        <v/>
      </c>
      <c r="T110" s="400" t="str">
        <f t="shared" si="33"/>
        <v/>
      </c>
      <c r="U110" s="271"/>
      <c r="V110" s="272"/>
      <c r="W110" s="92">
        <f>IF(ISBLANK(U110), 'Enter Head to Work Out AE'!$D108, (U110*V110))</f>
        <v>0</v>
      </c>
      <c r="X110" s="278"/>
      <c r="Y110" s="278"/>
      <c r="Z110" s="237" t="str">
        <f t="shared" si="34"/>
        <v/>
      </c>
      <c r="AA110" s="94" t="str">
        <f t="shared" si="35"/>
        <v/>
      </c>
      <c r="AB110" s="96" t="str">
        <f t="shared" si="36"/>
        <v/>
      </c>
      <c r="AC110" s="538" t="str">
        <f t="shared" si="37"/>
        <v/>
      </c>
      <c r="AD110" s="99" t="str">
        <f t="shared" si="38"/>
        <v/>
      </c>
      <c r="AE110" s="97" t="str">
        <f t="shared" si="39"/>
        <v/>
      </c>
      <c r="AF110" s="97" t="str">
        <f t="shared" si="40"/>
        <v/>
      </c>
      <c r="AG110" s="394" t="str">
        <f t="shared" si="41"/>
        <v/>
      </c>
      <c r="AH110" s="400" t="str">
        <f t="shared" si="42"/>
        <v/>
      </c>
      <c r="AI110" s="271"/>
      <c r="AJ110" s="272"/>
      <c r="AK110" s="92">
        <f>IF(ISBLANK(AI110), 'Enter Head to Work Out AE'!$D108, (AI110*AJ110))</f>
        <v>0</v>
      </c>
      <c r="AL110" s="278"/>
      <c r="AM110" s="278"/>
      <c r="AN110" s="237" t="str">
        <f t="shared" si="43"/>
        <v/>
      </c>
      <c r="AO110" s="94" t="str">
        <f t="shared" si="44"/>
        <v/>
      </c>
      <c r="AP110" s="96" t="str">
        <f t="shared" si="45"/>
        <v/>
      </c>
      <c r="AQ110" s="538" t="str">
        <f t="shared" si="46"/>
        <v/>
      </c>
      <c r="AR110" s="99" t="str">
        <f t="shared" si="47"/>
        <v/>
      </c>
      <c r="AS110" s="97" t="str">
        <f t="shared" si="48"/>
        <v/>
      </c>
      <c r="AT110" s="97" t="str">
        <f t="shared" si="49"/>
        <v/>
      </c>
      <c r="AU110" s="394" t="str">
        <f t="shared" si="50"/>
        <v/>
      </c>
      <c r="AV110" s="405" t="str">
        <f t="shared" si="51"/>
        <v/>
      </c>
      <c r="AW110" s="414"/>
      <c r="AX110" s="289"/>
      <c r="AY110" s="289"/>
      <c r="AZ110" s="296"/>
    </row>
    <row r="111" spans="1:52" ht="22.5" customHeight="1">
      <c r="A111" s="120"/>
      <c r="B111" s="259" t="str">
        <f>IF(ISBLANK('Baseline Paddock Data'!B111),"",'Baseline Paddock Data'!B111)</f>
        <v/>
      </c>
      <c r="C111" s="83" t="str">
        <f>IF(ISBLANK('Baseline Paddock Data'!C111),"",'Baseline Paddock Data'!C111)</f>
        <v/>
      </c>
      <c r="D111" s="326">
        <f>IF(ISBLANK(C111),"",(IF(ISBLANK('Baseline Paddock Data'!D111),'Baseline Paddock Data'!F111,'Baseline Paddock Data'!D111/2.471)))</f>
        <v>0</v>
      </c>
      <c r="E111" s="326">
        <f>IF(ISBLANK(C111),"",(IF(ISBLANK('Baseline Paddock Data'!E111),'Baseline Paddock Data'!G111,'Baseline Paddock Data'!E111/2.471)))</f>
        <v>0</v>
      </c>
      <c r="F111" s="230" t="str">
        <f>IF(ISBLANK('Baseline Paddock Data'!H111),"",'Baseline Paddock Data'!H111)</f>
        <v/>
      </c>
      <c r="G111" s="271"/>
      <c r="H111" s="272"/>
      <c r="I111" s="92">
        <f>IF(ISBLANK(G111), 'Enter Head to Work Out AE'!D109, (G111*H111))</f>
        <v>0</v>
      </c>
      <c r="J111" s="278"/>
      <c r="K111" s="278"/>
      <c r="L111" s="237" t="str">
        <f t="shared" si="26"/>
        <v/>
      </c>
      <c r="M111" s="94" t="str">
        <f t="shared" si="27"/>
        <v/>
      </c>
      <c r="N111" s="96" t="str">
        <f t="shared" si="28"/>
        <v/>
      </c>
      <c r="O111" s="281"/>
      <c r="P111" s="99" t="str">
        <f t="shared" si="29"/>
        <v/>
      </c>
      <c r="Q111" s="97" t="str">
        <f t="shared" si="30"/>
        <v/>
      </c>
      <c r="R111" s="97" t="str">
        <f t="shared" si="31"/>
        <v/>
      </c>
      <c r="S111" s="394" t="str">
        <f t="shared" si="32"/>
        <v/>
      </c>
      <c r="T111" s="400" t="str">
        <f t="shared" si="33"/>
        <v/>
      </c>
      <c r="U111" s="271"/>
      <c r="V111" s="272"/>
      <c r="W111" s="92">
        <f>IF(ISBLANK(U111), 'Enter Head to Work Out AE'!$D109, (U111*V111))</f>
        <v>0</v>
      </c>
      <c r="X111" s="278"/>
      <c r="Y111" s="278"/>
      <c r="Z111" s="237" t="str">
        <f t="shared" si="34"/>
        <v/>
      </c>
      <c r="AA111" s="94" t="str">
        <f t="shared" si="35"/>
        <v/>
      </c>
      <c r="AB111" s="96" t="str">
        <f t="shared" si="36"/>
        <v/>
      </c>
      <c r="AC111" s="538" t="str">
        <f t="shared" si="37"/>
        <v/>
      </c>
      <c r="AD111" s="99" t="str">
        <f t="shared" si="38"/>
        <v/>
      </c>
      <c r="AE111" s="97" t="str">
        <f t="shared" si="39"/>
        <v/>
      </c>
      <c r="AF111" s="97" t="str">
        <f t="shared" si="40"/>
        <v/>
      </c>
      <c r="AG111" s="394" t="str">
        <f t="shared" si="41"/>
        <v/>
      </c>
      <c r="AH111" s="400" t="str">
        <f t="shared" si="42"/>
        <v/>
      </c>
      <c r="AI111" s="271"/>
      <c r="AJ111" s="272"/>
      <c r="AK111" s="92">
        <f>IF(ISBLANK(AI111), 'Enter Head to Work Out AE'!$D109, (AI111*AJ111))</f>
        <v>0</v>
      </c>
      <c r="AL111" s="278"/>
      <c r="AM111" s="278"/>
      <c r="AN111" s="237" t="str">
        <f t="shared" si="43"/>
        <v/>
      </c>
      <c r="AO111" s="94" t="str">
        <f t="shared" si="44"/>
        <v/>
      </c>
      <c r="AP111" s="96" t="str">
        <f t="shared" si="45"/>
        <v/>
      </c>
      <c r="AQ111" s="538" t="str">
        <f t="shared" si="46"/>
        <v/>
      </c>
      <c r="AR111" s="99" t="str">
        <f t="shared" si="47"/>
        <v/>
      </c>
      <c r="AS111" s="97" t="str">
        <f t="shared" si="48"/>
        <v/>
      </c>
      <c r="AT111" s="97" t="str">
        <f t="shared" si="49"/>
        <v/>
      </c>
      <c r="AU111" s="394" t="str">
        <f t="shared" si="50"/>
        <v/>
      </c>
      <c r="AV111" s="405" t="str">
        <f t="shared" si="51"/>
        <v/>
      </c>
      <c r="AW111" s="414"/>
      <c r="AX111" s="289"/>
      <c r="AY111" s="289"/>
      <c r="AZ111" s="296"/>
    </row>
    <row r="112" spans="1:52" ht="22.5" customHeight="1">
      <c r="A112" s="120"/>
      <c r="B112" s="259" t="str">
        <f>IF(ISBLANK('Baseline Paddock Data'!B112),"",'Baseline Paddock Data'!B112)</f>
        <v/>
      </c>
      <c r="C112" s="83" t="str">
        <f>IF(ISBLANK('Baseline Paddock Data'!C112),"",'Baseline Paddock Data'!C112)</f>
        <v/>
      </c>
      <c r="D112" s="326">
        <f>IF(ISBLANK(C112),"",(IF(ISBLANK('Baseline Paddock Data'!D112),'Baseline Paddock Data'!F112,'Baseline Paddock Data'!D112/2.471)))</f>
        <v>0</v>
      </c>
      <c r="E112" s="326">
        <f>IF(ISBLANK(C112),"",(IF(ISBLANK('Baseline Paddock Data'!E112),'Baseline Paddock Data'!G112,'Baseline Paddock Data'!E112/2.471)))</f>
        <v>0</v>
      </c>
      <c r="F112" s="230" t="str">
        <f>IF(ISBLANK('Baseline Paddock Data'!H112),"",'Baseline Paddock Data'!H112)</f>
        <v/>
      </c>
      <c r="G112" s="271"/>
      <c r="H112" s="272"/>
      <c r="I112" s="92">
        <f>IF(ISBLANK(G112), 'Enter Head to Work Out AE'!D110, (G112*H112))</f>
        <v>0</v>
      </c>
      <c r="J112" s="278"/>
      <c r="K112" s="278"/>
      <c r="L112" s="237" t="str">
        <f t="shared" si="26"/>
        <v/>
      </c>
      <c r="M112" s="94" t="str">
        <f t="shared" si="27"/>
        <v/>
      </c>
      <c r="N112" s="96" t="str">
        <f t="shared" si="28"/>
        <v/>
      </c>
      <c r="O112" s="281"/>
      <c r="P112" s="99" t="str">
        <f t="shared" si="29"/>
        <v/>
      </c>
      <c r="Q112" s="97" t="str">
        <f t="shared" si="30"/>
        <v/>
      </c>
      <c r="R112" s="97" t="str">
        <f t="shared" si="31"/>
        <v/>
      </c>
      <c r="S112" s="394" t="str">
        <f t="shared" si="32"/>
        <v/>
      </c>
      <c r="T112" s="400" t="str">
        <f t="shared" si="33"/>
        <v/>
      </c>
      <c r="U112" s="271"/>
      <c r="V112" s="272"/>
      <c r="W112" s="92">
        <f>IF(ISBLANK(U112), 'Enter Head to Work Out AE'!$D110, (U112*V112))</f>
        <v>0</v>
      </c>
      <c r="X112" s="278"/>
      <c r="Y112" s="278"/>
      <c r="Z112" s="237" t="str">
        <f t="shared" si="34"/>
        <v/>
      </c>
      <c r="AA112" s="94" t="str">
        <f t="shared" si="35"/>
        <v/>
      </c>
      <c r="AB112" s="96" t="str">
        <f t="shared" si="36"/>
        <v/>
      </c>
      <c r="AC112" s="538" t="str">
        <f t="shared" si="37"/>
        <v/>
      </c>
      <c r="AD112" s="99" t="str">
        <f t="shared" si="38"/>
        <v/>
      </c>
      <c r="AE112" s="97" t="str">
        <f t="shared" si="39"/>
        <v/>
      </c>
      <c r="AF112" s="97" t="str">
        <f t="shared" si="40"/>
        <v/>
      </c>
      <c r="AG112" s="394" t="str">
        <f t="shared" si="41"/>
        <v/>
      </c>
      <c r="AH112" s="400" t="str">
        <f t="shared" si="42"/>
        <v/>
      </c>
      <c r="AI112" s="271"/>
      <c r="AJ112" s="272"/>
      <c r="AK112" s="92">
        <f>IF(ISBLANK(AI112), 'Enter Head to Work Out AE'!$D110, (AI112*AJ112))</f>
        <v>0</v>
      </c>
      <c r="AL112" s="278"/>
      <c r="AM112" s="278"/>
      <c r="AN112" s="237" t="str">
        <f t="shared" si="43"/>
        <v/>
      </c>
      <c r="AO112" s="94" t="str">
        <f t="shared" si="44"/>
        <v/>
      </c>
      <c r="AP112" s="96" t="str">
        <f t="shared" si="45"/>
        <v/>
      </c>
      <c r="AQ112" s="538" t="str">
        <f t="shared" si="46"/>
        <v/>
      </c>
      <c r="AR112" s="99" t="str">
        <f t="shared" si="47"/>
        <v/>
      </c>
      <c r="AS112" s="97" t="str">
        <f t="shared" si="48"/>
        <v/>
      </c>
      <c r="AT112" s="97" t="str">
        <f t="shared" si="49"/>
        <v/>
      </c>
      <c r="AU112" s="394" t="str">
        <f t="shared" si="50"/>
        <v/>
      </c>
      <c r="AV112" s="405" t="str">
        <f t="shared" si="51"/>
        <v/>
      </c>
      <c r="AW112" s="414"/>
      <c r="AX112" s="289"/>
      <c r="AY112" s="289"/>
      <c r="AZ112" s="296"/>
    </row>
    <row r="113" spans="1:52" ht="22.5" customHeight="1">
      <c r="A113" s="120"/>
      <c r="B113" s="259" t="str">
        <f>IF(ISBLANK('Baseline Paddock Data'!B113),"",'Baseline Paddock Data'!B113)</f>
        <v/>
      </c>
      <c r="C113" s="83" t="str">
        <f>IF(ISBLANK('Baseline Paddock Data'!C113),"",'Baseline Paddock Data'!C113)</f>
        <v/>
      </c>
      <c r="D113" s="326">
        <f>IF(ISBLANK(C113),"",(IF(ISBLANK('Baseline Paddock Data'!D113),'Baseline Paddock Data'!F113,'Baseline Paddock Data'!D113/2.471)))</f>
        <v>0</v>
      </c>
      <c r="E113" s="326">
        <f>IF(ISBLANK(C113),"",(IF(ISBLANK('Baseline Paddock Data'!E113),'Baseline Paddock Data'!G113,'Baseline Paddock Data'!E113/2.471)))</f>
        <v>0</v>
      </c>
      <c r="F113" s="230" t="str">
        <f>IF(ISBLANK('Baseline Paddock Data'!H113),"",'Baseline Paddock Data'!H113)</f>
        <v/>
      </c>
      <c r="G113" s="271"/>
      <c r="H113" s="272"/>
      <c r="I113" s="92">
        <f>IF(ISBLANK(G113), 'Enter Head to Work Out AE'!D111, (G113*H113))</f>
        <v>0</v>
      </c>
      <c r="J113" s="278"/>
      <c r="K113" s="278"/>
      <c r="L113" s="237" t="str">
        <f t="shared" si="26"/>
        <v/>
      </c>
      <c r="M113" s="94" t="str">
        <f t="shared" si="27"/>
        <v/>
      </c>
      <c r="N113" s="96" t="str">
        <f t="shared" si="28"/>
        <v/>
      </c>
      <c r="O113" s="281"/>
      <c r="P113" s="99" t="str">
        <f t="shared" si="29"/>
        <v/>
      </c>
      <c r="Q113" s="97" t="str">
        <f t="shared" si="30"/>
        <v/>
      </c>
      <c r="R113" s="97" t="str">
        <f t="shared" si="31"/>
        <v/>
      </c>
      <c r="S113" s="394" t="str">
        <f t="shared" si="32"/>
        <v/>
      </c>
      <c r="T113" s="400" t="str">
        <f t="shared" si="33"/>
        <v/>
      </c>
      <c r="U113" s="271"/>
      <c r="V113" s="272"/>
      <c r="W113" s="92">
        <f>IF(ISBLANK(U113), 'Enter Head to Work Out AE'!$D111, (U113*V113))</f>
        <v>0</v>
      </c>
      <c r="X113" s="278"/>
      <c r="Y113" s="278"/>
      <c r="Z113" s="237" t="str">
        <f t="shared" si="34"/>
        <v/>
      </c>
      <c r="AA113" s="94" t="str">
        <f t="shared" si="35"/>
        <v/>
      </c>
      <c r="AB113" s="96" t="str">
        <f t="shared" si="36"/>
        <v/>
      </c>
      <c r="AC113" s="538" t="str">
        <f t="shared" si="37"/>
        <v/>
      </c>
      <c r="AD113" s="99" t="str">
        <f t="shared" si="38"/>
        <v/>
      </c>
      <c r="AE113" s="97" t="str">
        <f t="shared" si="39"/>
        <v/>
      </c>
      <c r="AF113" s="97" t="str">
        <f t="shared" si="40"/>
        <v/>
      </c>
      <c r="AG113" s="394" t="str">
        <f t="shared" si="41"/>
        <v/>
      </c>
      <c r="AH113" s="400" t="str">
        <f t="shared" si="42"/>
        <v/>
      </c>
      <c r="AI113" s="271"/>
      <c r="AJ113" s="272"/>
      <c r="AK113" s="92">
        <f>IF(ISBLANK(AI113), 'Enter Head to Work Out AE'!$D111, (AI113*AJ113))</f>
        <v>0</v>
      </c>
      <c r="AL113" s="278"/>
      <c r="AM113" s="278"/>
      <c r="AN113" s="237" t="str">
        <f t="shared" si="43"/>
        <v/>
      </c>
      <c r="AO113" s="94" t="str">
        <f t="shared" si="44"/>
        <v/>
      </c>
      <c r="AP113" s="96" t="str">
        <f t="shared" si="45"/>
        <v/>
      </c>
      <c r="AQ113" s="538" t="str">
        <f t="shared" si="46"/>
        <v/>
      </c>
      <c r="AR113" s="99" t="str">
        <f t="shared" si="47"/>
        <v/>
      </c>
      <c r="AS113" s="97" t="str">
        <f t="shared" si="48"/>
        <v/>
      </c>
      <c r="AT113" s="97" t="str">
        <f t="shared" si="49"/>
        <v/>
      </c>
      <c r="AU113" s="394" t="str">
        <f t="shared" si="50"/>
        <v/>
      </c>
      <c r="AV113" s="405" t="str">
        <f t="shared" si="51"/>
        <v/>
      </c>
      <c r="AW113" s="414"/>
      <c r="AX113" s="289"/>
      <c r="AY113" s="289"/>
      <c r="AZ113" s="296"/>
    </row>
    <row r="114" spans="1:52" ht="22.5" customHeight="1">
      <c r="A114" s="120"/>
      <c r="B114" s="259" t="str">
        <f>IF(ISBLANK('Baseline Paddock Data'!B114),"",'Baseline Paddock Data'!B114)</f>
        <v/>
      </c>
      <c r="C114" s="83" t="str">
        <f>IF(ISBLANK('Baseline Paddock Data'!C114),"",'Baseline Paddock Data'!C114)</f>
        <v/>
      </c>
      <c r="D114" s="326">
        <f>IF(ISBLANK(C114),"",(IF(ISBLANK('Baseline Paddock Data'!D114),'Baseline Paddock Data'!F114,'Baseline Paddock Data'!D114/2.471)))</f>
        <v>0</v>
      </c>
      <c r="E114" s="326">
        <f>IF(ISBLANK(C114),"",(IF(ISBLANK('Baseline Paddock Data'!E114),'Baseline Paddock Data'!G114,'Baseline Paddock Data'!E114/2.471)))</f>
        <v>0</v>
      </c>
      <c r="F114" s="230" t="str">
        <f>IF(ISBLANK('Baseline Paddock Data'!H114),"",'Baseline Paddock Data'!H114)</f>
        <v/>
      </c>
      <c r="G114" s="271"/>
      <c r="H114" s="272"/>
      <c r="I114" s="92">
        <f>IF(ISBLANK(G114), 'Enter Head to Work Out AE'!D112, (G114*H114))</f>
        <v>0</v>
      </c>
      <c r="J114" s="278"/>
      <c r="K114" s="278"/>
      <c r="L114" s="237" t="str">
        <f t="shared" si="26"/>
        <v/>
      </c>
      <c r="M114" s="94" t="str">
        <f t="shared" si="27"/>
        <v/>
      </c>
      <c r="N114" s="96" t="str">
        <f t="shared" si="28"/>
        <v/>
      </c>
      <c r="O114" s="281"/>
      <c r="P114" s="99" t="str">
        <f t="shared" si="29"/>
        <v/>
      </c>
      <c r="Q114" s="97" t="str">
        <f t="shared" si="30"/>
        <v/>
      </c>
      <c r="R114" s="97" t="str">
        <f t="shared" si="31"/>
        <v/>
      </c>
      <c r="S114" s="394" t="str">
        <f t="shared" si="32"/>
        <v/>
      </c>
      <c r="T114" s="400" t="str">
        <f t="shared" si="33"/>
        <v/>
      </c>
      <c r="U114" s="271"/>
      <c r="V114" s="272"/>
      <c r="W114" s="92">
        <f>IF(ISBLANK(U114), 'Enter Head to Work Out AE'!$D112, (U114*V114))</f>
        <v>0</v>
      </c>
      <c r="X114" s="278"/>
      <c r="Y114" s="278"/>
      <c r="Z114" s="237" t="str">
        <f t="shared" si="34"/>
        <v/>
      </c>
      <c r="AA114" s="94" t="str">
        <f t="shared" si="35"/>
        <v/>
      </c>
      <c r="AB114" s="96" t="str">
        <f t="shared" si="36"/>
        <v/>
      </c>
      <c r="AC114" s="538" t="str">
        <f t="shared" si="37"/>
        <v/>
      </c>
      <c r="AD114" s="99" t="str">
        <f t="shared" si="38"/>
        <v/>
      </c>
      <c r="AE114" s="97" t="str">
        <f t="shared" si="39"/>
        <v/>
      </c>
      <c r="AF114" s="97" t="str">
        <f t="shared" si="40"/>
        <v/>
      </c>
      <c r="AG114" s="394" t="str">
        <f t="shared" si="41"/>
        <v/>
      </c>
      <c r="AH114" s="400" t="str">
        <f t="shared" si="42"/>
        <v/>
      </c>
      <c r="AI114" s="271"/>
      <c r="AJ114" s="272"/>
      <c r="AK114" s="92">
        <f>IF(ISBLANK(AI114), 'Enter Head to Work Out AE'!$D112, (AI114*AJ114))</f>
        <v>0</v>
      </c>
      <c r="AL114" s="278"/>
      <c r="AM114" s="278"/>
      <c r="AN114" s="237" t="str">
        <f t="shared" si="43"/>
        <v/>
      </c>
      <c r="AO114" s="94" t="str">
        <f t="shared" si="44"/>
        <v/>
      </c>
      <c r="AP114" s="96" t="str">
        <f t="shared" si="45"/>
        <v/>
      </c>
      <c r="AQ114" s="538" t="str">
        <f t="shared" si="46"/>
        <v/>
      </c>
      <c r="AR114" s="99" t="str">
        <f t="shared" si="47"/>
        <v/>
      </c>
      <c r="AS114" s="97" t="str">
        <f t="shared" si="48"/>
        <v/>
      </c>
      <c r="AT114" s="97" t="str">
        <f t="shared" si="49"/>
        <v/>
      </c>
      <c r="AU114" s="394" t="str">
        <f t="shared" si="50"/>
        <v/>
      </c>
      <c r="AV114" s="405" t="str">
        <f t="shared" si="51"/>
        <v/>
      </c>
      <c r="AW114" s="414"/>
      <c r="AX114" s="289"/>
      <c r="AY114" s="289"/>
      <c r="AZ114" s="296"/>
    </row>
    <row r="115" spans="1:52" ht="22.5" customHeight="1">
      <c r="A115" s="120"/>
      <c r="B115" s="259" t="str">
        <f>IF(ISBLANK('Baseline Paddock Data'!B115),"",'Baseline Paddock Data'!B115)</f>
        <v/>
      </c>
      <c r="C115" s="83" t="str">
        <f>IF(ISBLANK('Baseline Paddock Data'!C115),"",'Baseline Paddock Data'!C115)</f>
        <v/>
      </c>
      <c r="D115" s="326">
        <f>IF(ISBLANK(C115),"",(IF(ISBLANK('Baseline Paddock Data'!D115),'Baseline Paddock Data'!F115,'Baseline Paddock Data'!D115/2.471)))</f>
        <v>0</v>
      </c>
      <c r="E115" s="326">
        <f>IF(ISBLANK(C115),"",(IF(ISBLANK('Baseline Paddock Data'!E115),'Baseline Paddock Data'!G115,'Baseline Paddock Data'!E115/2.471)))</f>
        <v>0</v>
      </c>
      <c r="F115" s="230" t="str">
        <f>IF(ISBLANK('Baseline Paddock Data'!H115),"",'Baseline Paddock Data'!H115)</f>
        <v/>
      </c>
      <c r="G115" s="271"/>
      <c r="H115" s="272"/>
      <c r="I115" s="92">
        <f>IF(ISBLANK(G115), 'Enter Head to Work Out AE'!D113, (G115*H115))</f>
        <v>0</v>
      </c>
      <c r="J115" s="278"/>
      <c r="K115" s="278"/>
      <c r="L115" s="237" t="str">
        <f t="shared" si="26"/>
        <v/>
      </c>
      <c r="M115" s="94" t="str">
        <f t="shared" si="27"/>
        <v/>
      </c>
      <c r="N115" s="96" t="str">
        <f t="shared" si="28"/>
        <v/>
      </c>
      <c r="O115" s="281"/>
      <c r="P115" s="99" t="str">
        <f t="shared" si="29"/>
        <v/>
      </c>
      <c r="Q115" s="97" t="str">
        <f t="shared" si="30"/>
        <v/>
      </c>
      <c r="R115" s="97" t="str">
        <f t="shared" si="31"/>
        <v/>
      </c>
      <c r="S115" s="394" t="str">
        <f t="shared" si="32"/>
        <v/>
      </c>
      <c r="T115" s="400" t="str">
        <f t="shared" si="33"/>
        <v/>
      </c>
      <c r="U115" s="271"/>
      <c r="V115" s="272"/>
      <c r="W115" s="92">
        <f>IF(ISBLANK(U115), 'Enter Head to Work Out AE'!$D113, (U115*V115))</f>
        <v>0</v>
      </c>
      <c r="X115" s="278"/>
      <c r="Y115" s="278"/>
      <c r="Z115" s="237" t="str">
        <f t="shared" si="34"/>
        <v/>
      </c>
      <c r="AA115" s="94" t="str">
        <f t="shared" si="35"/>
        <v/>
      </c>
      <c r="AB115" s="96" t="str">
        <f t="shared" si="36"/>
        <v/>
      </c>
      <c r="AC115" s="538" t="str">
        <f t="shared" si="37"/>
        <v/>
      </c>
      <c r="AD115" s="99" t="str">
        <f t="shared" si="38"/>
        <v/>
      </c>
      <c r="AE115" s="97" t="str">
        <f t="shared" si="39"/>
        <v/>
      </c>
      <c r="AF115" s="97" t="str">
        <f t="shared" si="40"/>
        <v/>
      </c>
      <c r="AG115" s="394" t="str">
        <f t="shared" si="41"/>
        <v/>
      </c>
      <c r="AH115" s="400" t="str">
        <f t="shared" si="42"/>
        <v/>
      </c>
      <c r="AI115" s="271"/>
      <c r="AJ115" s="272"/>
      <c r="AK115" s="92">
        <f>IF(ISBLANK(AI115), 'Enter Head to Work Out AE'!$D113, (AI115*AJ115))</f>
        <v>0</v>
      </c>
      <c r="AL115" s="278"/>
      <c r="AM115" s="278"/>
      <c r="AN115" s="237" t="str">
        <f t="shared" si="43"/>
        <v/>
      </c>
      <c r="AO115" s="94" t="str">
        <f t="shared" si="44"/>
        <v/>
      </c>
      <c r="AP115" s="96" t="str">
        <f t="shared" si="45"/>
        <v/>
      </c>
      <c r="AQ115" s="538" t="str">
        <f t="shared" si="46"/>
        <v/>
      </c>
      <c r="AR115" s="99" t="str">
        <f t="shared" si="47"/>
        <v/>
      </c>
      <c r="AS115" s="97" t="str">
        <f t="shared" si="48"/>
        <v/>
      </c>
      <c r="AT115" s="97" t="str">
        <f t="shared" si="49"/>
        <v/>
      </c>
      <c r="AU115" s="394" t="str">
        <f t="shared" si="50"/>
        <v/>
      </c>
      <c r="AV115" s="405" t="str">
        <f t="shared" si="51"/>
        <v/>
      </c>
      <c r="AW115" s="414"/>
      <c r="AX115" s="289"/>
      <c r="AY115" s="289"/>
      <c r="AZ115" s="296"/>
    </row>
    <row r="116" spans="1:52" ht="22.5" customHeight="1">
      <c r="A116" s="120"/>
      <c r="B116" s="259" t="str">
        <f>IF(ISBLANK('Baseline Paddock Data'!B116),"",'Baseline Paddock Data'!B116)</f>
        <v/>
      </c>
      <c r="C116" s="83" t="str">
        <f>IF(ISBLANK('Baseline Paddock Data'!C116),"",'Baseline Paddock Data'!C116)</f>
        <v/>
      </c>
      <c r="D116" s="326">
        <f>IF(ISBLANK(C116),"",(IF(ISBLANK('Baseline Paddock Data'!D116),'Baseline Paddock Data'!F116,'Baseline Paddock Data'!D116/2.471)))</f>
        <v>0</v>
      </c>
      <c r="E116" s="326">
        <f>IF(ISBLANK(C116),"",(IF(ISBLANK('Baseline Paddock Data'!E116),'Baseline Paddock Data'!G116,'Baseline Paddock Data'!E116/2.471)))</f>
        <v>0</v>
      </c>
      <c r="F116" s="230" t="str">
        <f>IF(ISBLANK('Baseline Paddock Data'!H116),"",'Baseline Paddock Data'!H116)</f>
        <v/>
      </c>
      <c r="G116" s="271"/>
      <c r="H116" s="272"/>
      <c r="I116" s="92">
        <f>IF(ISBLANK(G116), 'Enter Head to Work Out AE'!D114, (G116*H116))</f>
        <v>0</v>
      </c>
      <c r="J116" s="278"/>
      <c r="K116" s="278"/>
      <c r="L116" s="237" t="str">
        <f t="shared" si="26"/>
        <v/>
      </c>
      <c r="M116" s="94" t="str">
        <f t="shared" si="27"/>
        <v/>
      </c>
      <c r="N116" s="96" t="str">
        <f t="shared" si="28"/>
        <v/>
      </c>
      <c r="O116" s="281"/>
      <c r="P116" s="99" t="str">
        <f t="shared" si="29"/>
        <v/>
      </c>
      <c r="Q116" s="97" t="str">
        <f t="shared" si="30"/>
        <v/>
      </c>
      <c r="R116" s="97" t="str">
        <f t="shared" si="31"/>
        <v/>
      </c>
      <c r="S116" s="394" t="str">
        <f t="shared" si="32"/>
        <v/>
      </c>
      <c r="T116" s="400" t="str">
        <f t="shared" si="33"/>
        <v/>
      </c>
      <c r="U116" s="271"/>
      <c r="V116" s="272"/>
      <c r="W116" s="92">
        <f>IF(ISBLANK(U116), 'Enter Head to Work Out AE'!$D114, (U116*V116))</f>
        <v>0</v>
      </c>
      <c r="X116" s="278"/>
      <c r="Y116" s="278"/>
      <c r="Z116" s="237" t="str">
        <f t="shared" si="34"/>
        <v/>
      </c>
      <c r="AA116" s="94" t="str">
        <f t="shared" si="35"/>
        <v/>
      </c>
      <c r="AB116" s="96" t="str">
        <f t="shared" si="36"/>
        <v/>
      </c>
      <c r="AC116" s="538" t="str">
        <f t="shared" si="37"/>
        <v/>
      </c>
      <c r="AD116" s="99" t="str">
        <f t="shared" si="38"/>
        <v/>
      </c>
      <c r="AE116" s="97" t="str">
        <f t="shared" si="39"/>
        <v/>
      </c>
      <c r="AF116" s="97" t="str">
        <f t="shared" si="40"/>
        <v/>
      </c>
      <c r="AG116" s="394" t="str">
        <f t="shared" si="41"/>
        <v/>
      </c>
      <c r="AH116" s="400" t="str">
        <f t="shared" si="42"/>
        <v/>
      </c>
      <c r="AI116" s="271"/>
      <c r="AJ116" s="272"/>
      <c r="AK116" s="92">
        <f>IF(ISBLANK(AI116), 'Enter Head to Work Out AE'!$D114, (AI116*AJ116))</f>
        <v>0</v>
      </c>
      <c r="AL116" s="278"/>
      <c r="AM116" s="278"/>
      <c r="AN116" s="237" t="str">
        <f t="shared" si="43"/>
        <v/>
      </c>
      <c r="AO116" s="94" t="str">
        <f t="shared" si="44"/>
        <v/>
      </c>
      <c r="AP116" s="96" t="str">
        <f t="shared" si="45"/>
        <v/>
      </c>
      <c r="AQ116" s="538" t="str">
        <f t="shared" si="46"/>
        <v/>
      </c>
      <c r="AR116" s="99" t="str">
        <f t="shared" si="47"/>
        <v/>
      </c>
      <c r="AS116" s="97" t="str">
        <f t="shared" si="48"/>
        <v/>
      </c>
      <c r="AT116" s="97" t="str">
        <f t="shared" si="49"/>
        <v/>
      </c>
      <c r="AU116" s="394" t="str">
        <f t="shared" si="50"/>
        <v/>
      </c>
      <c r="AV116" s="405" t="str">
        <f t="shared" si="51"/>
        <v/>
      </c>
      <c r="AW116" s="414"/>
      <c r="AX116" s="289"/>
      <c r="AY116" s="289"/>
      <c r="AZ116" s="296"/>
    </row>
    <row r="117" spans="1:52" ht="22.5" customHeight="1">
      <c r="A117" s="120"/>
      <c r="B117" s="259" t="str">
        <f>IF(ISBLANK('Baseline Paddock Data'!B117),"",'Baseline Paddock Data'!B117)</f>
        <v/>
      </c>
      <c r="C117" s="83" t="str">
        <f>IF(ISBLANK('Baseline Paddock Data'!C117),"",'Baseline Paddock Data'!C117)</f>
        <v/>
      </c>
      <c r="D117" s="326">
        <f>IF(ISBLANK(C117),"",(IF(ISBLANK('Baseline Paddock Data'!D117),'Baseline Paddock Data'!F117,'Baseline Paddock Data'!D117/2.471)))</f>
        <v>0</v>
      </c>
      <c r="E117" s="326">
        <f>IF(ISBLANK(C117),"",(IF(ISBLANK('Baseline Paddock Data'!E117),'Baseline Paddock Data'!G117,'Baseline Paddock Data'!E117/2.471)))</f>
        <v>0</v>
      </c>
      <c r="F117" s="230" t="str">
        <f>IF(ISBLANK('Baseline Paddock Data'!H117),"",'Baseline Paddock Data'!H117)</f>
        <v/>
      </c>
      <c r="G117" s="271"/>
      <c r="H117" s="272"/>
      <c r="I117" s="92">
        <f>IF(ISBLANK(G117), 'Enter Head to Work Out AE'!D115, (G117*H117))</f>
        <v>0</v>
      </c>
      <c r="J117" s="278"/>
      <c r="K117" s="278"/>
      <c r="L117" s="237" t="str">
        <f t="shared" si="26"/>
        <v/>
      </c>
      <c r="M117" s="94" t="str">
        <f t="shared" si="27"/>
        <v/>
      </c>
      <c r="N117" s="96" t="str">
        <f t="shared" si="28"/>
        <v/>
      </c>
      <c r="O117" s="281"/>
      <c r="P117" s="99" t="str">
        <f t="shared" si="29"/>
        <v/>
      </c>
      <c r="Q117" s="97" t="str">
        <f t="shared" si="30"/>
        <v/>
      </c>
      <c r="R117" s="97" t="str">
        <f t="shared" si="31"/>
        <v/>
      </c>
      <c r="S117" s="394" t="str">
        <f t="shared" si="32"/>
        <v/>
      </c>
      <c r="T117" s="400" t="str">
        <f t="shared" si="33"/>
        <v/>
      </c>
      <c r="U117" s="271"/>
      <c r="V117" s="272"/>
      <c r="W117" s="92">
        <f>IF(ISBLANK(U117), 'Enter Head to Work Out AE'!$D115, (U117*V117))</f>
        <v>0</v>
      </c>
      <c r="X117" s="278"/>
      <c r="Y117" s="278"/>
      <c r="Z117" s="237" t="str">
        <f t="shared" si="34"/>
        <v/>
      </c>
      <c r="AA117" s="94" t="str">
        <f t="shared" si="35"/>
        <v/>
      </c>
      <c r="AB117" s="96" t="str">
        <f t="shared" si="36"/>
        <v/>
      </c>
      <c r="AC117" s="538" t="str">
        <f t="shared" si="37"/>
        <v/>
      </c>
      <c r="AD117" s="99" t="str">
        <f t="shared" si="38"/>
        <v/>
      </c>
      <c r="AE117" s="97" t="str">
        <f t="shared" si="39"/>
        <v/>
      </c>
      <c r="AF117" s="97" t="str">
        <f t="shared" si="40"/>
        <v/>
      </c>
      <c r="AG117" s="394" t="str">
        <f t="shared" si="41"/>
        <v/>
      </c>
      <c r="AH117" s="400" t="str">
        <f t="shared" si="42"/>
        <v/>
      </c>
      <c r="AI117" s="271"/>
      <c r="AJ117" s="272"/>
      <c r="AK117" s="92">
        <f>IF(ISBLANK(AI117), 'Enter Head to Work Out AE'!$D115, (AI117*AJ117))</f>
        <v>0</v>
      </c>
      <c r="AL117" s="278"/>
      <c r="AM117" s="278"/>
      <c r="AN117" s="237" t="str">
        <f t="shared" si="43"/>
        <v/>
      </c>
      <c r="AO117" s="94" t="str">
        <f t="shared" si="44"/>
        <v/>
      </c>
      <c r="AP117" s="96" t="str">
        <f t="shared" si="45"/>
        <v/>
      </c>
      <c r="AQ117" s="538" t="str">
        <f t="shared" si="46"/>
        <v/>
      </c>
      <c r="AR117" s="99" t="str">
        <f t="shared" si="47"/>
        <v/>
      </c>
      <c r="AS117" s="97" t="str">
        <f t="shared" si="48"/>
        <v/>
      </c>
      <c r="AT117" s="97" t="str">
        <f t="shared" si="49"/>
        <v/>
      </c>
      <c r="AU117" s="394" t="str">
        <f t="shared" si="50"/>
        <v/>
      </c>
      <c r="AV117" s="405" t="str">
        <f t="shared" si="51"/>
        <v/>
      </c>
      <c r="AW117" s="414"/>
      <c r="AX117" s="289"/>
      <c r="AY117" s="289"/>
      <c r="AZ117" s="296"/>
    </row>
    <row r="118" spans="1:52" ht="22.5" customHeight="1">
      <c r="A118" s="120"/>
      <c r="B118" s="259" t="str">
        <f>IF(ISBLANK('Baseline Paddock Data'!B118),"",'Baseline Paddock Data'!B118)</f>
        <v/>
      </c>
      <c r="C118" s="83" t="str">
        <f>IF(ISBLANK('Baseline Paddock Data'!C118),"",'Baseline Paddock Data'!C118)</f>
        <v/>
      </c>
      <c r="D118" s="326">
        <f>IF(ISBLANK(C118),"",(IF(ISBLANK('Baseline Paddock Data'!D118),'Baseline Paddock Data'!F118,'Baseline Paddock Data'!D118/2.471)))</f>
        <v>0</v>
      </c>
      <c r="E118" s="326">
        <f>IF(ISBLANK(C118),"",(IF(ISBLANK('Baseline Paddock Data'!E118),'Baseline Paddock Data'!G118,'Baseline Paddock Data'!E118/2.471)))</f>
        <v>0</v>
      </c>
      <c r="F118" s="230" t="str">
        <f>IF(ISBLANK('Baseline Paddock Data'!H118),"",'Baseline Paddock Data'!H118)</f>
        <v/>
      </c>
      <c r="G118" s="271"/>
      <c r="H118" s="272"/>
      <c r="I118" s="92">
        <f>IF(ISBLANK(G118), 'Enter Head to Work Out AE'!D116, (G118*H118))</f>
        <v>0</v>
      </c>
      <c r="J118" s="278"/>
      <c r="K118" s="278"/>
      <c r="L118" s="237" t="str">
        <f t="shared" si="26"/>
        <v/>
      </c>
      <c r="M118" s="94" t="str">
        <f t="shared" si="27"/>
        <v/>
      </c>
      <c r="N118" s="96" t="str">
        <f t="shared" si="28"/>
        <v/>
      </c>
      <c r="O118" s="281"/>
      <c r="P118" s="99" t="str">
        <f t="shared" si="29"/>
        <v/>
      </c>
      <c r="Q118" s="97" t="str">
        <f t="shared" si="30"/>
        <v/>
      </c>
      <c r="R118" s="97" t="str">
        <f t="shared" si="31"/>
        <v/>
      </c>
      <c r="S118" s="394" t="str">
        <f t="shared" si="32"/>
        <v/>
      </c>
      <c r="T118" s="400" t="str">
        <f t="shared" si="33"/>
        <v/>
      </c>
      <c r="U118" s="271"/>
      <c r="V118" s="272"/>
      <c r="W118" s="92">
        <f>IF(ISBLANK(U118), 'Enter Head to Work Out AE'!$D116, (U118*V118))</f>
        <v>0</v>
      </c>
      <c r="X118" s="278"/>
      <c r="Y118" s="278"/>
      <c r="Z118" s="237" t="str">
        <f t="shared" si="34"/>
        <v/>
      </c>
      <c r="AA118" s="94" t="str">
        <f t="shared" si="35"/>
        <v/>
      </c>
      <c r="AB118" s="96" t="str">
        <f t="shared" si="36"/>
        <v/>
      </c>
      <c r="AC118" s="538" t="str">
        <f t="shared" si="37"/>
        <v/>
      </c>
      <c r="AD118" s="99" t="str">
        <f t="shared" si="38"/>
        <v/>
      </c>
      <c r="AE118" s="97" t="str">
        <f t="shared" si="39"/>
        <v/>
      </c>
      <c r="AF118" s="97" t="str">
        <f t="shared" si="40"/>
        <v/>
      </c>
      <c r="AG118" s="394" t="str">
        <f t="shared" si="41"/>
        <v/>
      </c>
      <c r="AH118" s="400" t="str">
        <f t="shared" si="42"/>
        <v/>
      </c>
      <c r="AI118" s="271"/>
      <c r="AJ118" s="272"/>
      <c r="AK118" s="92">
        <f>IF(ISBLANK(AI118), 'Enter Head to Work Out AE'!$D116, (AI118*AJ118))</f>
        <v>0</v>
      </c>
      <c r="AL118" s="278"/>
      <c r="AM118" s="278"/>
      <c r="AN118" s="237" t="str">
        <f t="shared" si="43"/>
        <v/>
      </c>
      <c r="AO118" s="94" t="str">
        <f t="shared" si="44"/>
        <v/>
      </c>
      <c r="AP118" s="96" t="str">
        <f t="shared" si="45"/>
        <v/>
      </c>
      <c r="AQ118" s="538" t="str">
        <f t="shared" si="46"/>
        <v/>
      </c>
      <c r="AR118" s="99" t="str">
        <f t="shared" si="47"/>
        <v/>
      </c>
      <c r="AS118" s="97" t="str">
        <f t="shared" si="48"/>
        <v/>
      </c>
      <c r="AT118" s="97" t="str">
        <f t="shared" si="49"/>
        <v/>
      </c>
      <c r="AU118" s="394" t="str">
        <f t="shared" si="50"/>
        <v/>
      </c>
      <c r="AV118" s="405" t="str">
        <f t="shared" si="51"/>
        <v/>
      </c>
      <c r="AW118" s="414"/>
      <c r="AX118" s="289"/>
      <c r="AY118" s="289"/>
      <c r="AZ118" s="296"/>
    </row>
    <row r="119" spans="1:52" ht="22.5" customHeight="1">
      <c r="A119" s="120"/>
      <c r="B119" s="259" t="str">
        <f>IF(ISBLANK('Baseline Paddock Data'!B119),"",'Baseline Paddock Data'!B119)</f>
        <v/>
      </c>
      <c r="C119" s="83" t="str">
        <f>IF(ISBLANK('Baseline Paddock Data'!C119),"",'Baseline Paddock Data'!C119)</f>
        <v/>
      </c>
      <c r="D119" s="326">
        <f>IF(ISBLANK(C119),"",(IF(ISBLANK('Baseline Paddock Data'!D119),'Baseline Paddock Data'!F119,'Baseline Paddock Data'!D119/2.471)))</f>
        <v>0</v>
      </c>
      <c r="E119" s="326">
        <f>IF(ISBLANK(C119),"",(IF(ISBLANK('Baseline Paddock Data'!E119),'Baseline Paddock Data'!G119,'Baseline Paddock Data'!E119/2.471)))</f>
        <v>0</v>
      </c>
      <c r="F119" s="230" t="str">
        <f>IF(ISBLANK('Baseline Paddock Data'!H119),"",'Baseline Paddock Data'!H119)</f>
        <v/>
      </c>
      <c r="G119" s="271"/>
      <c r="H119" s="272"/>
      <c r="I119" s="92">
        <f>IF(ISBLANK(G119), 'Enter Head to Work Out AE'!D117, (G119*H119))</f>
        <v>0</v>
      </c>
      <c r="J119" s="278"/>
      <c r="K119" s="278"/>
      <c r="L119" s="237" t="str">
        <f t="shared" si="26"/>
        <v/>
      </c>
      <c r="M119" s="94" t="str">
        <f t="shared" si="27"/>
        <v/>
      </c>
      <c r="N119" s="96" t="str">
        <f t="shared" si="28"/>
        <v/>
      </c>
      <c r="O119" s="281"/>
      <c r="P119" s="99" t="str">
        <f t="shared" si="29"/>
        <v/>
      </c>
      <c r="Q119" s="97" t="str">
        <f t="shared" si="30"/>
        <v/>
      </c>
      <c r="R119" s="97" t="str">
        <f t="shared" si="31"/>
        <v/>
      </c>
      <c r="S119" s="394" t="str">
        <f t="shared" si="32"/>
        <v/>
      </c>
      <c r="T119" s="400" t="str">
        <f t="shared" si="33"/>
        <v/>
      </c>
      <c r="U119" s="271"/>
      <c r="V119" s="272"/>
      <c r="W119" s="92">
        <f>IF(ISBLANK(U119), 'Enter Head to Work Out AE'!$D117, (U119*V119))</f>
        <v>0</v>
      </c>
      <c r="X119" s="278"/>
      <c r="Y119" s="278"/>
      <c r="Z119" s="237" t="str">
        <f t="shared" si="34"/>
        <v/>
      </c>
      <c r="AA119" s="94" t="str">
        <f t="shared" si="35"/>
        <v/>
      </c>
      <c r="AB119" s="96" t="str">
        <f t="shared" si="36"/>
        <v/>
      </c>
      <c r="AC119" s="538" t="str">
        <f t="shared" si="37"/>
        <v/>
      </c>
      <c r="AD119" s="99" t="str">
        <f t="shared" si="38"/>
        <v/>
      </c>
      <c r="AE119" s="97" t="str">
        <f t="shared" si="39"/>
        <v/>
      </c>
      <c r="AF119" s="97" t="str">
        <f t="shared" si="40"/>
        <v/>
      </c>
      <c r="AG119" s="394" t="str">
        <f t="shared" si="41"/>
        <v/>
      </c>
      <c r="AH119" s="400" t="str">
        <f t="shared" si="42"/>
        <v/>
      </c>
      <c r="AI119" s="271"/>
      <c r="AJ119" s="272"/>
      <c r="AK119" s="92">
        <f>IF(ISBLANK(AI119), 'Enter Head to Work Out AE'!$D117, (AI119*AJ119))</f>
        <v>0</v>
      </c>
      <c r="AL119" s="278"/>
      <c r="AM119" s="278"/>
      <c r="AN119" s="237" t="str">
        <f t="shared" si="43"/>
        <v/>
      </c>
      <c r="AO119" s="94" t="str">
        <f t="shared" si="44"/>
        <v/>
      </c>
      <c r="AP119" s="96" t="str">
        <f t="shared" si="45"/>
        <v/>
      </c>
      <c r="AQ119" s="538" t="str">
        <f t="shared" si="46"/>
        <v/>
      </c>
      <c r="AR119" s="99" t="str">
        <f t="shared" si="47"/>
        <v/>
      </c>
      <c r="AS119" s="97" t="str">
        <f t="shared" si="48"/>
        <v/>
      </c>
      <c r="AT119" s="97" t="str">
        <f t="shared" si="49"/>
        <v/>
      </c>
      <c r="AU119" s="394" t="str">
        <f t="shared" si="50"/>
        <v/>
      </c>
      <c r="AV119" s="405" t="str">
        <f t="shared" si="51"/>
        <v/>
      </c>
      <c r="AW119" s="414"/>
      <c r="AX119" s="289"/>
      <c r="AY119" s="289"/>
      <c r="AZ119" s="296"/>
    </row>
    <row r="120" spans="1:52" ht="22.5" customHeight="1">
      <c r="A120" s="120"/>
      <c r="B120" s="259" t="str">
        <f>IF(ISBLANK('Baseline Paddock Data'!B120),"",'Baseline Paddock Data'!B120)</f>
        <v/>
      </c>
      <c r="C120" s="83" t="str">
        <f>IF(ISBLANK('Baseline Paddock Data'!C120),"",'Baseline Paddock Data'!C120)</f>
        <v/>
      </c>
      <c r="D120" s="326">
        <f>IF(ISBLANK(C120),"",(IF(ISBLANK('Baseline Paddock Data'!D120),'Baseline Paddock Data'!F120,'Baseline Paddock Data'!D120/2.471)))</f>
        <v>0</v>
      </c>
      <c r="E120" s="326">
        <f>IF(ISBLANK(C120),"",(IF(ISBLANK('Baseline Paddock Data'!E120),'Baseline Paddock Data'!G120,'Baseline Paddock Data'!E120/2.471)))</f>
        <v>0</v>
      </c>
      <c r="F120" s="230" t="str">
        <f>IF(ISBLANK('Baseline Paddock Data'!H120),"",'Baseline Paddock Data'!H120)</f>
        <v/>
      </c>
      <c r="G120" s="271"/>
      <c r="H120" s="272"/>
      <c r="I120" s="92">
        <f>IF(ISBLANK(G120), 'Enter Head to Work Out AE'!D118, (G120*H120))</f>
        <v>0</v>
      </c>
      <c r="J120" s="278"/>
      <c r="K120" s="278"/>
      <c r="L120" s="237" t="str">
        <f t="shared" si="26"/>
        <v/>
      </c>
      <c r="M120" s="94" t="str">
        <f t="shared" si="27"/>
        <v/>
      </c>
      <c r="N120" s="96" t="str">
        <f t="shared" si="28"/>
        <v/>
      </c>
      <c r="O120" s="281"/>
      <c r="P120" s="99" t="str">
        <f t="shared" si="29"/>
        <v/>
      </c>
      <c r="Q120" s="97" t="str">
        <f t="shared" si="30"/>
        <v/>
      </c>
      <c r="R120" s="97" t="str">
        <f t="shared" si="31"/>
        <v/>
      </c>
      <c r="S120" s="394" t="str">
        <f t="shared" si="32"/>
        <v/>
      </c>
      <c r="T120" s="400" t="str">
        <f t="shared" si="33"/>
        <v/>
      </c>
      <c r="U120" s="271"/>
      <c r="V120" s="272"/>
      <c r="W120" s="92">
        <f>IF(ISBLANK(U120), 'Enter Head to Work Out AE'!$D118, (U120*V120))</f>
        <v>0</v>
      </c>
      <c r="X120" s="278"/>
      <c r="Y120" s="278"/>
      <c r="Z120" s="237" t="str">
        <f t="shared" si="34"/>
        <v/>
      </c>
      <c r="AA120" s="94" t="str">
        <f t="shared" si="35"/>
        <v/>
      </c>
      <c r="AB120" s="96" t="str">
        <f t="shared" si="36"/>
        <v/>
      </c>
      <c r="AC120" s="538" t="str">
        <f t="shared" si="37"/>
        <v/>
      </c>
      <c r="AD120" s="99" t="str">
        <f t="shared" si="38"/>
        <v/>
      </c>
      <c r="AE120" s="97" t="str">
        <f t="shared" si="39"/>
        <v/>
      </c>
      <c r="AF120" s="97" t="str">
        <f t="shared" si="40"/>
        <v/>
      </c>
      <c r="AG120" s="394" t="str">
        <f t="shared" si="41"/>
        <v/>
      </c>
      <c r="AH120" s="400" t="str">
        <f t="shared" si="42"/>
        <v/>
      </c>
      <c r="AI120" s="271"/>
      <c r="AJ120" s="272"/>
      <c r="AK120" s="92">
        <f>IF(ISBLANK(AI120), 'Enter Head to Work Out AE'!$D118, (AI120*AJ120))</f>
        <v>0</v>
      </c>
      <c r="AL120" s="278"/>
      <c r="AM120" s="278"/>
      <c r="AN120" s="237" t="str">
        <f t="shared" si="43"/>
        <v/>
      </c>
      <c r="AO120" s="94" t="str">
        <f t="shared" si="44"/>
        <v/>
      </c>
      <c r="AP120" s="96" t="str">
        <f t="shared" si="45"/>
        <v/>
      </c>
      <c r="AQ120" s="538" t="str">
        <f t="shared" si="46"/>
        <v/>
      </c>
      <c r="AR120" s="99" t="str">
        <f t="shared" si="47"/>
        <v/>
      </c>
      <c r="AS120" s="97" t="str">
        <f t="shared" si="48"/>
        <v/>
      </c>
      <c r="AT120" s="97" t="str">
        <f t="shared" si="49"/>
        <v/>
      </c>
      <c r="AU120" s="394" t="str">
        <f t="shared" si="50"/>
        <v/>
      </c>
      <c r="AV120" s="405" t="str">
        <f t="shared" si="51"/>
        <v/>
      </c>
      <c r="AW120" s="414"/>
      <c r="AX120" s="289"/>
      <c r="AY120" s="289"/>
      <c r="AZ120" s="296"/>
    </row>
    <row r="121" spans="1:52" ht="22.5" customHeight="1">
      <c r="A121" s="120"/>
      <c r="B121" s="259" t="str">
        <f>IF(ISBLANK('Baseline Paddock Data'!B121),"",'Baseline Paddock Data'!B121)</f>
        <v/>
      </c>
      <c r="C121" s="83" t="str">
        <f>IF(ISBLANK('Baseline Paddock Data'!C121),"",'Baseline Paddock Data'!C121)</f>
        <v/>
      </c>
      <c r="D121" s="326">
        <f>IF(ISBLANK(C121),"",(IF(ISBLANK('Baseline Paddock Data'!D121),'Baseline Paddock Data'!F121,'Baseline Paddock Data'!D121/2.471)))</f>
        <v>0</v>
      </c>
      <c r="E121" s="326">
        <f>IF(ISBLANK(C121),"",(IF(ISBLANK('Baseline Paddock Data'!E121),'Baseline Paddock Data'!G121,'Baseline Paddock Data'!E121/2.471)))</f>
        <v>0</v>
      </c>
      <c r="F121" s="230" t="str">
        <f>IF(ISBLANK('Baseline Paddock Data'!H121),"",'Baseline Paddock Data'!H121)</f>
        <v/>
      </c>
      <c r="G121" s="271"/>
      <c r="H121" s="272"/>
      <c r="I121" s="92">
        <f>IF(ISBLANK(G121), 'Enter Head to Work Out AE'!D119, (G121*H121))</f>
        <v>0</v>
      </c>
      <c r="J121" s="278"/>
      <c r="K121" s="278"/>
      <c r="L121" s="237" t="str">
        <f t="shared" si="26"/>
        <v/>
      </c>
      <c r="M121" s="94" t="str">
        <f t="shared" si="27"/>
        <v/>
      </c>
      <c r="N121" s="96" t="str">
        <f t="shared" si="28"/>
        <v/>
      </c>
      <c r="O121" s="281"/>
      <c r="P121" s="99" t="str">
        <f t="shared" si="29"/>
        <v/>
      </c>
      <c r="Q121" s="97" t="str">
        <f t="shared" si="30"/>
        <v/>
      </c>
      <c r="R121" s="97" t="str">
        <f t="shared" si="31"/>
        <v/>
      </c>
      <c r="S121" s="394" t="str">
        <f t="shared" si="32"/>
        <v/>
      </c>
      <c r="T121" s="400" t="str">
        <f t="shared" si="33"/>
        <v/>
      </c>
      <c r="U121" s="271"/>
      <c r="V121" s="272"/>
      <c r="W121" s="92">
        <f>IF(ISBLANK(U121), 'Enter Head to Work Out AE'!$D119, (U121*V121))</f>
        <v>0</v>
      </c>
      <c r="X121" s="278"/>
      <c r="Y121" s="278"/>
      <c r="Z121" s="237" t="str">
        <f t="shared" si="34"/>
        <v/>
      </c>
      <c r="AA121" s="94" t="str">
        <f t="shared" si="35"/>
        <v/>
      </c>
      <c r="AB121" s="96" t="str">
        <f t="shared" si="36"/>
        <v/>
      </c>
      <c r="AC121" s="538" t="str">
        <f t="shared" si="37"/>
        <v/>
      </c>
      <c r="AD121" s="99" t="str">
        <f t="shared" si="38"/>
        <v/>
      </c>
      <c r="AE121" s="97" t="str">
        <f t="shared" si="39"/>
        <v/>
      </c>
      <c r="AF121" s="97" t="str">
        <f t="shared" si="40"/>
        <v/>
      </c>
      <c r="AG121" s="394" t="str">
        <f t="shared" si="41"/>
        <v/>
      </c>
      <c r="AH121" s="400" t="str">
        <f t="shared" si="42"/>
        <v/>
      </c>
      <c r="AI121" s="271"/>
      <c r="AJ121" s="272"/>
      <c r="AK121" s="92">
        <f>IF(ISBLANK(AI121), 'Enter Head to Work Out AE'!$D119, (AI121*AJ121))</f>
        <v>0</v>
      </c>
      <c r="AL121" s="278"/>
      <c r="AM121" s="278"/>
      <c r="AN121" s="237" t="str">
        <f t="shared" si="43"/>
        <v/>
      </c>
      <c r="AO121" s="94" t="str">
        <f t="shared" si="44"/>
        <v/>
      </c>
      <c r="AP121" s="96" t="str">
        <f t="shared" si="45"/>
        <v/>
      </c>
      <c r="AQ121" s="538" t="str">
        <f t="shared" si="46"/>
        <v/>
      </c>
      <c r="AR121" s="99" t="str">
        <f t="shared" si="47"/>
        <v/>
      </c>
      <c r="AS121" s="97" t="str">
        <f t="shared" si="48"/>
        <v/>
      </c>
      <c r="AT121" s="97" t="str">
        <f t="shared" si="49"/>
        <v/>
      </c>
      <c r="AU121" s="394" t="str">
        <f t="shared" si="50"/>
        <v/>
      </c>
      <c r="AV121" s="405" t="str">
        <f t="shared" si="51"/>
        <v/>
      </c>
      <c r="AW121" s="414"/>
      <c r="AX121" s="289"/>
      <c r="AY121" s="289"/>
      <c r="AZ121" s="296"/>
    </row>
    <row r="122" spans="1:52" ht="22.5" customHeight="1">
      <c r="A122" s="120"/>
      <c r="B122" s="259" t="str">
        <f>IF(ISBLANK('Baseline Paddock Data'!B122),"",'Baseline Paddock Data'!B122)</f>
        <v/>
      </c>
      <c r="C122" s="83" t="str">
        <f>IF(ISBLANK('Baseline Paddock Data'!C122),"",'Baseline Paddock Data'!C122)</f>
        <v/>
      </c>
      <c r="D122" s="326">
        <f>IF(ISBLANK(C122),"",(IF(ISBLANK('Baseline Paddock Data'!D122),'Baseline Paddock Data'!F122,'Baseline Paddock Data'!D122/2.471)))</f>
        <v>0</v>
      </c>
      <c r="E122" s="326">
        <f>IF(ISBLANK(C122),"",(IF(ISBLANK('Baseline Paddock Data'!E122),'Baseline Paddock Data'!G122,'Baseline Paddock Data'!E122/2.471)))</f>
        <v>0</v>
      </c>
      <c r="F122" s="230" t="str">
        <f>IF(ISBLANK('Baseline Paddock Data'!H122),"",'Baseline Paddock Data'!H122)</f>
        <v/>
      </c>
      <c r="G122" s="271"/>
      <c r="H122" s="272"/>
      <c r="I122" s="92">
        <f>IF(ISBLANK(G122), 'Enter Head to Work Out AE'!D120, (G122*H122))</f>
        <v>0</v>
      </c>
      <c r="J122" s="278"/>
      <c r="K122" s="278"/>
      <c r="L122" s="237" t="str">
        <f t="shared" si="26"/>
        <v/>
      </c>
      <c r="M122" s="94" t="str">
        <f t="shared" si="27"/>
        <v/>
      </c>
      <c r="N122" s="96" t="str">
        <f t="shared" si="28"/>
        <v/>
      </c>
      <c r="O122" s="281"/>
      <c r="P122" s="99" t="str">
        <f t="shared" si="29"/>
        <v/>
      </c>
      <c r="Q122" s="97" t="str">
        <f t="shared" si="30"/>
        <v/>
      </c>
      <c r="R122" s="97" t="str">
        <f t="shared" si="31"/>
        <v/>
      </c>
      <c r="S122" s="394" t="str">
        <f t="shared" si="32"/>
        <v/>
      </c>
      <c r="T122" s="400" t="str">
        <f t="shared" si="33"/>
        <v/>
      </c>
      <c r="U122" s="271"/>
      <c r="V122" s="272"/>
      <c r="W122" s="92">
        <f>IF(ISBLANK(U122), 'Enter Head to Work Out AE'!$D120, (U122*V122))</f>
        <v>0</v>
      </c>
      <c r="X122" s="278"/>
      <c r="Y122" s="278"/>
      <c r="Z122" s="237" t="str">
        <f t="shared" si="34"/>
        <v/>
      </c>
      <c r="AA122" s="94" t="str">
        <f t="shared" si="35"/>
        <v/>
      </c>
      <c r="AB122" s="96" t="str">
        <f t="shared" si="36"/>
        <v/>
      </c>
      <c r="AC122" s="538" t="str">
        <f t="shared" si="37"/>
        <v/>
      </c>
      <c r="AD122" s="99" t="str">
        <f t="shared" si="38"/>
        <v/>
      </c>
      <c r="AE122" s="97" t="str">
        <f t="shared" si="39"/>
        <v/>
      </c>
      <c r="AF122" s="97" t="str">
        <f t="shared" si="40"/>
        <v/>
      </c>
      <c r="AG122" s="394" t="str">
        <f t="shared" si="41"/>
        <v/>
      </c>
      <c r="AH122" s="400" t="str">
        <f t="shared" si="42"/>
        <v/>
      </c>
      <c r="AI122" s="271"/>
      <c r="AJ122" s="272"/>
      <c r="AK122" s="92">
        <f>IF(ISBLANK(AI122), 'Enter Head to Work Out AE'!$D120, (AI122*AJ122))</f>
        <v>0</v>
      </c>
      <c r="AL122" s="278"/>
      <c r="AM122" s="278"/>
      <c r="AN122" s="237" t="str">
        <f t="shared" si="43"/>
        <v/>
      </c>
      <c r="AO122" s="94" t="str">
        <f t="shared" si="44"/>
        <v/>
      </c>
      <c r="AP122" s="96" t="str">
        <f t="shared" si="45"/>
        <v/>
      </c>
      <c r="AQ122" s="538" t="str">
        <f t="shared" si="46"/>
        <v/>
      </c>
      <c r="AR122" s="99" t="str">
        <f t="shared" si="47"/>
        <v/>
      </c>
      <c r="AS122" s="97" t="str">
        <f t="shared" si="48"/>
        <v/>
      </c>
      <c r="AT122" s="97" t="str">
        <f t="shared" si="49"/>
        <v/>
      </c>
      <c r="AU122" s="394" t="str">
        <f t="shared" si="50"/>
        <v/>
      </c>
      <c r="AV122" s="405" t="str">
        <f t="shared" si="51"/>
        <v/>
      </c>
      <c r="AW122" s="414"/>
      <c r="AX122" s="289"/>
      <c r="AY122" s="289"/>
      <c r="AZ122" s="296"/>
    </row>
    <row r="123" spans="1:52" ht="22.5" customHeight="1">
      <c r="A123" s="120"/>
      <c r="B123" s="259" t="str">
        <f>IF(ISBLANK('Baseline Paddock Data'!B123),"",'Baseline Paddock Data'!B123)</f>
        <v/>
      </c>
      <c r="C123" s="83" t="str">
        <f>IF(ISBLANK('Baseline Paddock Data'!C123),"",'Baseline Paddock Data'!C123)</f>
        <v/>
      </c>
      <c r="D123" s="326">
        <f>IF(ISBLANK(C123),"",(IF(ISBLANK('Baseline Paddock Data'!D123),'Baseline Paddock Data'!F123,'Baseline Paddock Data'!D123/2.471)))</f>
        <v>0</v>
      </c>
      <c r="E123" s="326">
        <f>IF(ISBLANK(C123),"",(IF(ISBLANK('Baseline Paddock Data'!E123),'Baseline Paddock Data'!G123,'Baseline Paddock Data'!E123/2.471)))</f>
        <v>0</v>
      </c>
      <c r="F123" s="230" t="str">
        <f>IF(ISBLANK('Baseline Paddock Data'!H123),"",'Baseline Paddock Data'!H123)</f>
        <v/>
      </c>
      <c r="G123" s="271"/>
      <c r="H123" s="272"/>
      <c r="I123" s="92">
        <f>IF(ISBLANK(G123), 'Enter Head to Work Out AE'!D121, (G123*H123))</f>
        <v>0</v>
      </c>
      <c r="J123" s="278"/>
      <c r="K123" s="278"/>
      <c r="L123" s="237" t="str">
        <f t="shared" si="26"/>
        <v/>
      </c>
      <c r="M123" s="94" t="str">
        <f t="shared" si="27"/>
        <v/>
      </c>
      <c r="N123" s="96" t="str">
        <f t="shared" si="28"/>
        <v/>
      </c>
      <c r="O123" s="281"/>
      <c r="P123" s="99" t="str">
        <f t="shared" si="29"/>
        <v/>
      </c>
      <c r="Q123" s="97" t="str">
        <f t="shared" si="30"/>
        <v/>
      </c>
      <c r="R123" s="97" t="str">
        <f t="shared" si="31"/>
        <v/>
      </c>
      <c r="S123" s="394" t="str">
        <f t="shared" si="32"/>
        <v/>
      </c>
      <c r="T123" s="400" t="str">
        <f t="shared" si="33"/>
        <v/>
      </c>
      <c r="U123" s="271"/>
      <c r="V123" s="272"/>
      <c r="W123" s="92">
        <f>IF(ISBLANK(U123), 'Enter Head to Work Out AE'!$D121, (U123*V123))</f>
        <v>0</v>
      </c>
      <c r="X123" s="278"/>
      <c r="Y123" s="278"/>
      <c r="Z123" s="237" t="str">
        <f t="shared" si="34"/>
        <v/>
      </c>
      <c r="AA123" s="94" t="str">
        <f t="shared" si="35"/>
        <v/>
      </c>
      <c r="AB123" s="96" t="str">
        <f t="shared" si="36"/>
        <v/>
      </c>
      <c r="AC123" s="538" t="str">
        <f t="shared" si="37"/>
        <v/>
      </c>
      <c r="AD123" s="99" t="str">
        <f t="shared" si="38"/>
        <v/>
      </c>
      <c r="AE123" s="97" t="str">
        <f t="shared" si="39"/>
        <v/>
      </c>
      <c r="AF123" s="97" t="str">
        <f t="shared" si="40"/>
        <v/>
      </c>
      <c r="AG123" s="394" t="str">
        <f t="shared" si="41"/>
        <v/>
      </c>
      <c r="AH123" s="400" t="str">
        <f t="shared" si="42"/>
        <v/>
      </c>
      <c r="AI123" s="271"/>
      <c r="AJ123" s="272"/>
      <c r="AK123" s="92">
        <f>IF(ISBLANK(AI123), 'Enter Head to Work Out AE'!$D121, (AI123*AJ123))</f>
        <v>0</v>
      </c>
      <c r="AL123" s="278"/>
      <c r="AM123" s="278"/>
      <c r="AN123" s="237" t="str">
        <f t="shared" si="43"/>
        <v/>
      </c>
      <c r="AO123" s="94" t="str">
        <f t="shared" si="44"/>
        <v/>
      </c>
      <c r="AP123" s="96" t="str">
        <f t="shared" si="45"/>
        <v/>
      </c>
      <c r="AQ123" s="538" t="str">
        <f t="shared" si="46"/>
        <v/>
      </c>
      <c r="AR123" s="99" t="str">
        <f t="shared" si="47"/>
        <v/>
      </c>
      <c r="AS123" s="97" t="str">
        <f t="shared" si="48"/>
        <v/>
      </c>
      <c r="AT123" s="97" t="str">
        <f t="shared" si="49"/>
        <v/>
      </c>
      <c r="AU123" s="394" t="str">
        <f t="shared" si="50"/>
        <v/>
      </c>
      <c r="AV123" s="405" t="str">
        <f t="shared" si="51"/>
        <v/>
      </c>
      <c r="AW123" s="414"/>
      <c r="AX123" s="289"/>
      <c r="AY123" s="289"/>
      <c r="AZ123" s="296"/>
    </row>
    <row r="124" spans="1:52" ht="22.5" customHeight="1">
      <c r="A124" s="120"/>
      <c r="B124" s="259" t="str">
        <f>IF(ISBLANK('Baseline Paddock Data'!B124),"",'Baseline Paddock Data'!B124)</f>
        <v/>
      </c>
      <c r="C124" s="83" t="str">
        <f>IF(ISBLANK('Baseline Paddock Data'!C124),"",'Baseline Paddock Data'!C124)</f>
        <v/>
      </c>
      <c r="D124" s="326">
        <f>IF(ISBLANK(C124),"",(IF(ISBLANK('Baseline Paddock Data'!D124),'Baseline Paddock Data'!F124,'Baseline Paddock Data'!D124/2.471)))</f>
        <v>0</v>
      </c>
      <c r="E124" s="326">
        <f>IF(ISBLANK(C124),"",(IF(ISBLANK('Baseline Paddock Data'!E124),'Baseline Paddock Data'!G124,'Baseline Paddock Data'!E124/2.471)))</f>
        <v>0</v>
      </c>
      <c r="F124" s="230" t="str">
        <f>IF(ISBLANK('Baseline Paddock Data'!H124),"",'Baseline Paddock Data'!H124)</f>
        <v/>
      </c>
      <c r="G124" s="271"/>
      <c r="H124" s="272"/>
      <c r="I124" s="92">
        <f>IF(ISBLANK(G124), 'Enter Head to Work Out AE'!D122, (G124*H124))</f>
        <v>0</v>
      </c>
      <c r="J124" s="278"/>
      <c r="K124" s="278"/>
      <c r="L124" s="237" t="str">
        <f t="shared" si="26"/>
        <v/>
      </c>
      <c r="M124" s="94" t="str">
        <f t="shared" si="27"/>
        <v/>
      </c>
      <c r="N124" s="96" t="str">
        <f t="shared" si="28"/>
        <v/>
      </c>
      <c r="O124" s="281"/>
      <c r="P124" s="99" t="str">
        <f t="shared" si="29"/>
        <v/>
      </c>
      <c r="Q124" s="97" t="str">
        <f t="shared" si="30"/>
        <v/>
      </c>
      <c r="R124" s="97" t="str">
        <f t="shared" si="31"/>
        <v/>
      </c>
      <c r="S124" s="394" t="str">
        <f t="shared" si="32"/>
        <v/>
      </c>
      <c r="T124" s="400" t="str">
        <f t="shared" si="33"/>
        <v/>
      </c>
      <c r="U124" s="271"/>
      <c r="V124" s="272"/>
      <c r="W124" s="92">
        <f>IF(ISBLANK(U124), 'Enter Head to Work Out AE'!$D122, (U124*V124))</f>
        <v>0</v>
      </c>
      <c r="X124" s="278"/>
      <c r="Y124" s="278"/>
      <c r="Z124" s="237" t="str">
        <f t="shared" si="34"/>
        <v/>
      </c>
      <c r="AA124" s="94" t="str">
        <f t="shared" si="35"/>
        <v/>
      </c>
      <c r="AB124" s="96" t="str">
        <f t="shared" si="36"/>
        <v/>
      </c>
      <c r="AC124" s="538" t="str">
        <f t="shared" si="37"/>
        <v/>
      </c>
      <c r="AD124" s="99" t="str">
        <f t="shared" si="38"/>
        <v/>
      </c>
      <c r="AE124" s="97" t="str">
        <f t="shared" si="39"/>
        <v/>
      </c>
      <c r="AF124" s="97" t="str">
        <f t="shared" si="40"/>
        <v/>
      </c>
      <c r="AG124" s="394" t="str">
        <f t="shared" si="41"/>
        <v/>
      </c>
      <c r="AH124" s="400" t="str">
        <f t="shared" si="42"/>
        <v/>
      </c>
      <c r="AI124" s="271"/>
      <c r="AJ124" s="272"/>
      <c r="AK124" s="92">
        <f>IF(ISBLANK(AI124), 'Enter Head to Work Out AE'!$D122, (AI124*AJ124))</f>
        <v>0</v>
      </c>
      <c r="AL124" s="278"/>
      <c r="AM124" s="278"/>
      <c r="AN124" s="237" t="str">
        <f t="shared" si="43"/>
        <v/>
      </c>
      <c r="AO124" s="94" t="str">
        <f t="shared" si="44"/>
        <v/>
      </c>
      <c r="AP124" s="96" t="str">
        <f t="shared" si="45"/>
        <v/>
      </c>
      <c r="AQ124" s="538" t="str">
        <f t="shared" si="46"/>
        <v/>
      </c>
      <c r="AR124" s="99" t="str">
        <f t="shared" si="47"/>
        <v/>
      </c>
      <c r="AS124" s="97" t="str">
        <f t="shared" si="48"/>
        <v/>
      </c>
      <c r="AT124" s="97" t="str">
        <f t="shared" si="49"/>
        <v/>
      </c>
      <c r="AU124" s="394" t="str">
        <f t="shared" si="50"/>
        <v/>
      </c>
      <c r="AV124" s="405" t="str">
        <f t="shared" si="51"/>
        <v/>
      </c>
      <c r="AW124" s="414"/>
      <c r="AX124" s="289"/>
      <c r="AY124" s="289"/>
      <c r="AZ124" s="296"/>
    </row>
    <row r="125" spans="1:52" ht="22.5" customHeight="1">
      <c r="A125" s="120"/>
      <c r="B125" s="259" t="str">
        <f>IF(ISBLANK('Baseline Paddock Data'!B125),"",'Baseline Paddock Data'!B125)</f>
        <v/>
      </c>
      <c r="C125" s="83" t="str">
        <f>IF(ISBLANK('Baseline Paddock Data'!C125),"",'Baseline Paddock Data'!C125)</f>
        <v/>
      </c>
      <c r="D125" s="326">
        <f>IF(ISBLANK(C125),"",(IF(ISBLANK('Baseline Paddock Data'!D125),'Baseline Paddock Data'!F125,'Baseline Paddock Data'!D125/2.471)))</f>
        <v>0</v>
      </c>
      <c r="E125" s="326">
        <f>IF(ISBLANK(C125),"",(IF(ISBLANK('Baseline Paddock Data'!E125),'Baseline Paddock Data'!G125,'Baseline Paddock Data'!E125/2.471)))</f>
        <v>0</v>
      </c>
      <c r="F125" s="230" t="str">
        <f>IF(ISBLANK('Baseline Paddock Data'!H125),"",'Baseline Paddock Data'!H125)</f>
        <v/>
      </c>
      <c r="G125" s="271"/>
      <c r="H125" s="272"/>
      <c r="I125" s="92">
        <f>IF(ISBLANK(G125), 'Enter Head to Work Out AE'!D123, (G125*H125))</f>
        <v>0</v>
      </c>
      <c r="J125" s="278"/>
      <c r="K125" s="278"/>
      <c r="L125" s="237" t="str">
        <f t="shared" si="26"/>
        <v/>
      </c>
      <c r="M125" s="94" t="str">
        <f t="shared" si="27"/>
        <v/>
      </c>
      <c r="N125" s="96" t="str">
        <f t="shared" si="28"/>
        <v/>
      </c>
      <c r="O125" s="281"/>
      <c r="P125" s="99" t="str">
        <f t="shared" si="29"/>
        <v/>
      </c>
      <c r="Q125" s="97" t="str">
        <f t="shared" si="30"/>
        <v/>
      </c>
      <c r="R125" s="97" t="str">
        <f t="shared" si="31"/>
        <v/>
      </c>
      <c r="S125" s="394" t="str">
        <f t="shared" si="32"/>
        <v/>
      </c>
      <c r="T125" s="400" t="str">
        <f t="shared" si="33"/>
        <v/>
      </c>
      <c r="U125" s="271"/>
      <c r="V125" s="272"/>
      <c r="W125" s="92">
        <f>IF(ISBLANK(U125), 'Enter Head to Work Out AE'!$D123, (U125*V125))</f>
        <v>0</v>
      </c>
      <c r="X125" s="278"/>
      <c r="Y125" s="278"/>
      <c r="Z125" s="237" t="str">
        <f t="shared" si="34"/>
        <v/>
      </c>
      <c r="AA125" s="94" t="str">
        <f t="shared" si="35"/>
        <v/>
      </c>
      <c r="AB125" s="96" t="str">
        <f t="shared" si="36"/>
        <v/>
      </c>
      <c r="AC125" s="538" t="str">
        <f t="shared" si="37"/>
        <v/>
      </c>
      <c r="AD125" s="99" t="str">
        <f t="shared" si="38"/>
        <v/>
      </c>
      <c r="AE125" s="97" t="str">
        <f t="shared" si="39"/>
        <v/>
      </c>
      <c r="AF125" s="97" t="str">
        <f t="shared" si="40"/>
        <v/>
      </c>
      <c r="AG125" s="394" t="str">
        <f t="shared" si="41"/>
        <v/>
      </c>
      <c r="AH125" s="400" t="str">
        <f t="shared" si="42"/>
        <v/>
      </c>
      <c r="AI125" s="271"/>
      <c r="AJ125" s="272"/>
      <c r="AK125" s="92">
        <f>IF(ISBLANK(AI125), 'Enter Head to Work Out AE'!$D123, (AI125*AJ125))</f>
        <v>0</v>
      </c>
      <c r="AL125" s="278"/>
      <c r="AM125" s="278"/>
      <c r="AN125" s="237" t="str">
        <f t="shared" si="43"/>
        <v/>
      </c>
      <c r="AO125" s="94" t="str">
        <f t="shared" si="44"/>
        <v/>
      </c>
      <c r="AP125" s="96" t="str">
        <f t="shared" si="45"/>
        <v/>
      </c>
      <c r="AQ125" s="538" t="str">
        <f t="shared" si="46"/>
        <v/>
      </c>
      <c r="AR125" s="99" t="str">
        <f t="shared" si="47"/>
        <v/>
      </c>
      <c r="AS125" s="97" t="str">
        <f t="shared" si="48"/>
        <v/>
      </c>
      <c r="AT125" s="97" t="str">
        <f t="shared" si="49"/>
        <v/>
      </c>
      <c r="AU125" s="394" t="str">
        <f t="shared" si="50"/>
        <v/>
      </c>
      <c r="AV125" s="405" t="str">
        <f t="shared" si="51"/>
        <v/>
      </c>
      <c r="AW125" s="414"/>
      <c r="AX125" s="289"/>
      <c r="AY125" s="289"/>
      <c r="AZ125" s="296"/>
    </row>
    <row r="126" spans="1:52" ht="22.5" customHeight="1">
      <c r="A126" s="120"/>
      <c r="B126" s="259" t="str">
        <f>IF(ISBLANK('Baseline Paddock Data'!B126),"",'Baseline Paddock Data'!B126)</f>
        <v/>
      </c>
      <c r="C126" s="83" t="str">
        <f>IF(ISBLANK('Baseline Paddock Data'!C126),"",'Baseline Paddock Data'!C126)</f>
        <v/>
      </c>
      <c r="D126" s="326">
        <f>IF(ISBLANK(C126),"",(IF(ISBLANK('Baseline Paddock Data'!D126),'Baseline Paddock Data'!F126,'Baseline Paddock Data'!D126/2.471)))</f>
        <v>0</v>
      </c>
      <c r="E126" s="326">
        <f>IF(ISBLANK(C126),"",(IF(ISBLANK('Baseline Paddock Data'!E126),'Baseline Paddock Data'!G126,'Baseline Paddock Data'!E126/2.471)))</f>
        <v>0</v>
      </c>
      <c r="F126" s="230" t="str">
        <f>IF(ISBLANK('Baseline Paddock Data'!H126),"",'Baseline Paddock Data'!H126)</f>
        <v/>
      </c>
      <c r="G126" s="271"/>
      <c r="H126" s="272"/>
      <c r="I126" s="92">
        <f>IF(ISBLANK(G126), 'Enter Head to Work Out AE'!D124, (G126*H126))</f>
        <v>0</v>
      </c>
      <c r="J126" s="278"/>
      <c r="K126" s="278"/>
      <c r="L126" s="237" t="str">
        <f t="shared" si="26"/>
        <v/>
      </c>
      <c r="M126" s="94" t="str">
        <f t="shared" si="27"/>
        <v/>
      </c>
      <c r="N126" s="96" t="str">
        <f t="shared" si="28"/>
        <v/>
      </c>
      <c r="O126" s="281"/>
      <c r="P126" s="99" t="str">
        <f t="shared" si="29"/>
        <v/>
      </c>
      <c r="Q126" s="97" t="str">
        <f t="shared" si="30"/>
        <v/>
      </c>
      <c r="R126" s="97" t="str">
        <f t="shared" si="31"/>
        <v/>
      </c>
      <c r="S126" s="394" t="str">
        <f t="shared" si="32"/>
        <v/>
      </c>
      <c r="T126" s="400" t="str">
        <f t="shared" si="33"/>
        <v/>
      </c>
      <c r="U126" s="271"/>
      <c r="V126" s="272"/>
      <c r="W126" s="92">
        <f>IF(ISBLANK(U126), 'Enter Head to Work Out AE'!$D124, (U126*V126))</f>
        <v>0</v>
      </c>
      <c r="X126" s="278"/>
      <c r="Y126" s="278"/>
      <c r="Z126" s="237" t="str">
        <f t="shared" si="34"/>
        <v/>
      </c>
      <c r="AA126" s="94" t="str">
        <f t="shared" si="35"/>
        <v/>
      </c>
      <c r="AB126" s="96" t="str">
        <f t="shared" si="36"/>
        <v/>
      </c>
      <c r="AC126" s="538" t="str">
        <f t="shared" si="37"/>
        <v/>
      </c>
      <c r="AD126" s="99" t="str">
        <f t="shared" si="38"/>
        <v/>
      </c>
      <c r="AE126" s="97" t="str">
        <f t="shared" si="39"/>
        <v/>
      </c>
      <c r="AF126" s="97" t="str">
        <f t="shared" si="40"/>
        <v/>
      </c>
      <c r="AG126" s="394" t="str">
        <f t="shared" si="41"/>
        <v/>
      </c>
      <c r="AH126" s="400" t="str">
        <f t="shared" si="42"/>
        <v/>
      </c>
      <c r="AI126" s="271"/>
      <c r="AJ126" s="272"/>
      <c r="AK126" s="92">
        <f>IF(ISBLANK(AI126), 'Enter Head to Work Out AE'!$D124, (AI126*AJ126))</f>
        <v>0</v>
      </c>
      <c r="AL126" s="278"/>
      <c r="AM126" s="278"/>
      <c r="AN126" s="237" t="str">
        <f t="shared" si="43"/>
        <v/>
      </c>
      <c r="AO126" s="94" t="str">
        <f t="shared" si="44"/>
        <v/>
      </c>
      <c r="AP126" s="96" t="str">
        <f t="shared" si="45"/>
        <v/>
      </c>
      <c r="AQ126" s="538" t="str">
        <f t="shared" si="46"/>
        <v/>
      </c>
      <c r="AR126" s="99" t="str">
        <f t="shared" si="47"/>
        <v/>
      </c>
      <c r="AS126" s="97" t="str">
        <f t="shared" si="48"/>
        <v/>
      </c>
      <c r="AT126" s="97" t="str">
        <f t="shared" si="49"/>
        <v/>
      </c>
      <c r="AU126" s="394" t="str">
        <f t="shared" si="50"/>
        <v/>
      </c>
      <c r="AV126" s="405" t="str">
        <f t="shared" si="51"/>
        <v/>
      </c>
      <c r="AW126" s="414"/>
      <c r="AX126" s="289"/>
      <c r="AY126" s="289"/>
      <c r="AZ126" s="296"/>
    </row>
    <row r="127" spans="1:52" ht="22.5" customHeight="1">
      <c r="A127" s="120"/>
      <c r="B127" s="259" t="str">
        <f>IF(ISBLANK('Baseline Paddock Data'!B127),"",'Baseline Paddock Data'!B127)</f>
        <v/>
      </c>
      <c r="C127" s="83" t="str">
        <f>IF(ISBLANK('Baseline Paddock Data'!C127),"",'Baseline Paddock Data'!C127)</f>
        <v/>
      </c>
      <c r="D127" s="326">
        <f>IF(ISBLANK(C127),"",(IF(ISBLANK('Baseline Paddock Data'!D127),'Baseline Paddock Data'!F127,'Baseline Paddock Data'!D127/2.471)))</f>
        <v>0</v>
      </c>
      <c r="E127" s="326">
        <f>IF(ISBLANK(C127),"",(IF(ISBLANK('Baseline Paddock Data'!E127),'Baseline Paddock Data'!G127,'Baseline Paddock Data'!E127/2.471)))</f>
        <v>0</v>
      </c>
      <c r="F127" s="230" t="str">
        <f>IF(ISBLANK('Baseline Paddock Data'!H127),"",'Baseline Paddock Data'!H127)</f>
        <v/>
      </c>
      <c r="G127" s="271"/>
      <c r="H127" s="272"/>
      <c r="I127" s="92">
        <f>IF(ISBLANK(G127), 'Enter Head to Work Out AE'!D125, (G127*H127))</f>
        <v>0</v>
      </c>
      <c r="J127" s="278"/>
      <c r="K127" s="278"/>
      <c r="L127" s="237" t="str">
        <f t="shared" si="26"/>
        <v/>
      </c>
      <c r="M127" s="94" t="str">
        <f t="shared" si="27"/>
        <v/>
      </c>
      <c r="N127" s="96" t="str">
        <f t="shared" si="28"/>
        <v/>
      </c>
      <c r="O127" s="281"/>
      <c r="P127" s="99" t="str">
        <f t="shared" si="29"/>
        <v/>
      </c>
      <c r="Q127" s="97" t="str">
        <f t="shared" si="30"/>
        <v/>
      </c>
      <c r="R127" s="97" t="str">
        <f t="shared" si="31"/>
        <v/>
      </c>
      <c r="S127" s="394" t="str">
        <f t="shared" si="32"/>
        <v/>
      </c>
      <c r="T127" s="400" t="str">
        <f t="shared" si="33"/>
        <v/>
      </c>
      <c r="U127" s="271"/>
      <c r="V127" s="272"/>
      <c r="W127" s="92">
        <f>IF(ISBLANK(U127), 'Enter Head to Work Out AE'!$D125, (U127*V127))</f>
        <v>0</v>
      </c>
      <c r="X127" s="278"/>
      <c r="Y127" s="278"/>
      <c r="Z127" s="237" t="str">
        <f t="shared" si="34"/>
        <v/>
      </c>
      <c r="AA127" s="94" t="str">
        <f t="shared" si="35"/>
        <v/>
      </c>
      <c r="AB127" s="96" t="str">
        <f t="shared" si="36"/>
        <v/>
      </c>
      <c r="AC127" s="538" t="str">
        <f t="shared" si="37"/>
        <v/>
      </c>
      <c r="AD127" s="99" t="str">
        <f t="shared" si="38"/>
        <v/>
      </c>
      <c r="AE127" s="97" t="str">
        <f t="shared" si="39"/>
        <v/>
      </c>
      <c r="AF127" s="97" t="str">
        <f t="shared" si="40"/>
        <v/>
      </c>
      <c r="AG127" s="394" t="str">
        <f t="shared" si="41"/>
        <v/>
      </c>
      <c r="AH127" s="400" t="str">
        <f t="shared" si="42"/>
        <v/>
      </c>
      <c r="AI127" s="271"/>
      <c r="AJ127" s="272"/>
      <c r="AK127" s="92">
        <f>IF(ISBLANK(AI127), 'Enter Head to Work Out AE'!$D125, (AI127*AJ127))</f>
        <v>0</v>
      </c>
      <c r="AL127" s="278"/>
      <c r="AM127" s="278"/>
      <c r="AN127" s="237" t="str">
        <f t="shared" si="43"/>
        <v/>
      </c>
      <c r="AO127" s="94" t="str">
        <f t="shared" si="44"/>
        <v/>
      </c>
      <c r="AP127" s="96" t="str">
        <f t="shared" si="45"/>
        <v/>
      </c>
      <c r="AQ127" s="538" t="str">
        <f t="shared" si="46"/>
        <v/>
      </c>
      <c r="AR127" s="99" t="str">
        <f t="shared" si="47"/>
        <v/>
      </c>
      <c r="AS127" s="97" t="str">
        <f t="shared" si="48"/>
        <v/>
      </c>
      <c r="AT127" s="97" t="str">
        <f t="shared" si="49"/>
        <v/>
      </c>
      <c r="AU127" s="394" t="str">
        <f t="shared" si="50"/>
        <v/>
      </c>
      <c r="AV127" s="405" t="str">
        <f t="shared" si="51"/>
        <v/>
      </c>
      <c r="AW127" s="414"/>
      <c r="AX127" s="289"/>
      <c r="AY127" s="289"/>
      <c r="AZ127" s="296"/>
    </row>
    <row r="128" spans="1:52" ht="22.5" customHeight="1">
      <c r="A128" s="120"/>
      <c r="B128" s="259" t="str">
        <f>IF(ISBLANK('Baseline Paddock Data'!B128),"",'Baseline Paddock Data'!B128)</f>
        <v/>
      </c>
      <c r="C128" s="83" t="str">
        <f>IF(ISBLANK('Baseline Paddock Data'!C128),"",'Baseline Paddock Data'!C128)</f>
        <v/>
      </c>
      <c r="D128" s="326">
        <f>IF(ISBLANK(C128),"",(IF(ISBLANK('Baseline Paddock Data'!D128),'Baseline Paddock Data'!F128,'Baseline Paddock Data'!D128/2.471)))</f>
        <v>0</v>
      </c>
      <c r="E128" s="326">
        <f>IF(ISBLANK(C128),"",(IF(ISBLANK('Baseline Paddock Data'!E128),'Baseline Paddock Data'!G128,'Baseline Paddock Data'!E128/2.471)))</f>
        <v>0</v>
      </c>
      <c r="F128" s="230" t="str">
        <f>IF(ISBLANK('Baseline Paddock Data'!H128),"",'Baseline Paddock Data'!H128)</f>
        <v/>
      </c>
      <c r="G128" s="271"/>
      <c r="H128" s="272"/>
      <c r="I128" s="92">
        <f>IF(ISBLANK(G128), 'Enter Head to Work Out AE'!D126, (G128*H128))</f>
        <v>0</v>
      </c>
      <c r="J128" s="278"/>
      <c r="K128" s="278"/>
      <c r="L128" s="237" t="str">
        <f t="shared" si="26"/>
        <v/>
      </c>
      <c r="M128" s="94" t="str">
        <f t="shared" si="27"/>
        <v/>
      </c>
      <c r="N128" s="96" t="str">
        <f t="shared" si="28"/>
        <v/>
      </c>
      <c r="O128" s="281"/>
      <c r="P128" s="99" t="str">
        <f t="shared" si="29"/>
        <v/>
      </c>
      <c r="Q128" s="97" t="str">
        <f t="shared" si="30"/>
        <v/>
      </c>
      <c r="R128" s="97" t="str">
        <f t="shared" si="31"/>
        <v/>
      </c>
      <c r="S128" s="394" t="str">
        <f t="shared" si="32"/>
        <v/>
      </c>
      <c r="T128" s="400" t="str">
        <f t="shared" si="33"/>
        <v/>
      </c>
      <c r="U128" s="271"/>
      <c r="V128" s="272"/>
      <c r="W128" s="92">
        <f>IF(ISBLANK(U128), 'Enter Head to Work Out AE'!$D126, (U128*V128))</f>
        <v>0</v>
      </c>
      <c r="X128" s="278"/>
      <c r="Y128" s="278"/>
      <c r="Z128" s="237" t="str">
        <f t="shared" si="34"/>
        <v/>
      </c>
      <c r="AA128" s="94" t="str">
        <f t="shared" si="35"/>
        <v/>
      </c>
      <c r="AB128" s="96" t="str">
        <f t="shared" si="36"/>
        <v/>
      </c>
      <c r="AC128" s="538" t="str">
        <f t="shared" si="37"/>
        <v/>
      </c>
      <c r="AD128" s="99" t="str">
        <f t="shared" si="38"/>
        <v/>
      </c>
      <c r="AE128" s="97" t="str">
        <f t="shared" si="39"/>
        <v/>
      </c>
      <c r="AF128" s="97" t="str">
        <f t="shared" si="40"/>
        <v/>
      </c>
      <c r="AG128" s="394" t="str">
        <f t="shared" si="41"/>
        <v/>
      </c>
      <c r="AH128" s="400" t="str">
        <f t="shared" si="42"/>
        <v/>
      </c>
      <c r="AI128" s="271"/>
      <c r="AJ128" s="272"/>
      <c r="AK128" s="92">
        <f>IF(ISBLANK(AI128), 'Enter Head to Work Out AE'!$D126, (AI128*AJ128))</f>
        <v>0</v>
      </c>
      <c r="AL128" s="278"/>
      <c r="AM128" s="278"/>
      <c r="AN128" s="237" t="str">
        <f t="shared" si="43"/>
        <v/>
      </c>
      <c r="AO128" s="94" t="str">
        <f t="shared" si="44"/>
        <v/>
      </c>
      <c r="AP128" s="96" t="str">
        <f t="shared" si="45"/>
        <v/>
      </c>
      <c r="AQ128" s="538" t="str">
        <f t="shared" si="46"/>
        <v/>
      </c>
      <c r="AR128" s="99" t="str">
        <f t="shared" si="47"/>
        <v/>
      </c>
      <c r="AS128" s="97" t="str">
        <f t="shared" si="48"/>
        <v/>
      </c>
      <c r="AT128" s="97" t="str">
        <f t="shared" si="49"/>
        <v/>
      </c>
      <c r="AU128" s="394" t="str">
        <f t="shared" si="50"/>
        <v/>
      </c>
      <c r="AV128" s="405" t="str">
        <f t="shared" si="51"/>
        <v/>
      </c>
      <c r="AW128" s="414"/>
      <c r="AX128" s="289"/>
      <c r="AY128" s="289"/>
      <c r="AZ128" s="296"/>
    </row>
    <row r="129" spans="1:52" ht="22.5" customHeight="1">
      <c r="A129" s="120"/>
      <c r="B129" s="259" t="str">
        <f>IF(ISBLANK('Baseline Paddock Data'!B129),"",'Baseline Paddock Data'!B129)</f>
        <v/>
      </c>
      <c r="C129" s="83" t="str">
        <f>IF(ISBLANK('Baseline Paddock Data'!C129),"",'Baseline Paddock Data'!C129)</f>
        <v/>
      </c>
      <c r="D129" s="326">
        <f>IF(ISBLANK(C129),"",(IF(ISBLANK('Baseline Paddock Data'!D129),'Baseline Paddock Data'!F129,'Baseline Paddock Data'!D129/2.471)))</f>
        <v>0</v>
      </c>
      <c r="E129" s="326">
        <f>IF(ISBLANK(C129),"",(IF(ISBLANK('Baseline Paddock Data'!E129),'Baseline Paddock Data'!G129,'Baseline Paddock Data'!E129/2.471)))</f>
        <v>0</v>
      </c>
      <c r="F129" s="230" t="str">
        <f>IF(ISBLANK('Baseline Paddock Data'!H129),"",'Baseline Paddock Data'!H129)</f>
        <v/>
      </c>
      <c r="G129" s="271"/>
      <c r="H129" s="272"/>
      <c r="I129" s="92">
        <f>IF(ISBLANK(G129), 'Enter Head to Work Out AE'!D127, (G129*H129))</f>
        <v>0</v>
      </c>
      <c r="J129" s="278"/>
      <c r="K129" s="278"/>
      <c r="L129" s="237" t="str">
        <f t="shared" si="26"/>
        <v/>
      </c>
      <c r="M129" s="94" t="str">
        <f t="shared" si="27"/>
        <v/>
      </c>
      <c r="N129" s="96" t="str">
        <f t="shared" si="28"/>
        <v/>
      </c>
      <c r="O129" s="281"/>
      <c r="P129" s="99" t="str">
        <f t="shared" si="29"/>
        <v/>
      </c>
      <c r="Q129" s="97" t="str">
        <f t="shared" si="30"/>
        <v/>
      </c>
      <c r="R129" s="97" t="str">
        <f t="shared" si="31"/>
        <v/>
      </c>
      <c r="S129" s="394" t="str">
        <f t="shared" si="32"/>
        <v/>
      </c>
      <c r="T129" s="400" t="str">
        <f t="shared" si="33"/>
        <v/>
      </c>
      <c r="U129" s="271"/>
      <c r="V129" s="272"/>
      <c r="W129" s="92">
        <f>IF(ISBLANK(U129), 'Enter Head to Work Out AE'!$D127, (U129*V129))</f>
        <v>0</v>
      </c>
      <c r="X129" s="278"/>
      <c r="Y129" s="278"/>
      <c r="Z129" s="237" t="str">
        <f t="shared" si="34"/>
        <v/>
      </c>
      <c r="AA129" s="94" t="str">
        <f t="shared" si="35"/>
        <v/>
      </c>
      <c r="AB129" s="96" t="str">
        <f t="shared" si="36"/>
        <v/>
      </c>
      <c r="AC129" s="538" t="str">
        <f t="shared" si="37"/>
        <v/>
      </c>
      <c r="AD129" s="99" t="str">
        <f t="shared" si="38"/>
        <v/>
      </c>
      <c r="AE129" s="97" t="str">
        <f t="shared" si="39"/>
        <v/>
      </c>
      <c r="AF129" s="97" t="str">
        <f t="shared" si="40"/>
        <v/>
      </c>
      <c r="AG129" s="394" t="str">
        <f t="shared" si="41"/>
        <v/>
      </c>
      <c r="AH129" s="400" t="str">
        <f t="shared" si="42"/>
        <v/>
      </c>
      <c r="AI129" s="271"/>
      <c r="AJ129" s="272"/>
      <c r="AK129" s="92">
        <f>IF(ISBLANK(AI129), 'Enter Head to Work Out AE'!$D127, (AI129*AJ129))</f>
        <v>0</v>
      </c>
      <c r="AL129" s="278"/>
      <c r="AM129" s="278"/>
      <c r="AN129" s="237" t="str">
        <f t="shared" si="43"/>
        <v/>
      </c>
      <c r="AO129" s="94" t="str">
        <f t="shared" si="44"/>
        <v/>
      </c>
      <c r="AP129" s="96" t="str">
        <f t="shared" si="45"/>
        <v/>
      </c>
      <c r="AQ129" s="538" t="str">
        <f t="shared" si="46"/>
        <v/>
      </c>
      <c r="AR129" s="99" t="str">
        <f t="shared" si="47"/>
        <v/>
      </c>
      <c r="AS129" s="97" t="str">
        <f t="shared" si="48"/>
        <v/>
      </c>
      <c r="AT129" s="97" t="str">
        <f t="shared" si="49"/>
        <v/>
      </c>
      <c r="AU129" s="394" t="str">
        <f t="shared" si="50"/>
        <v/>
      </c>
      <c r="AV129" s="405" t="str">
        <f t="shared" si="51"/>
        <v/>
      </c>
      <c r="AW129" s="414"/>
      <c r="AX129" s="289"/>
      <c r="AY129" s="289"/>
      <c r="AZ129" s="296"/>
    </row>
    <row r="130" spans="1:52" ht="22.5" customHeight="1">
      <c r="A130" s="120"/>
      <c r="B130" s="259" t="str">
        <f>IF(ISBLANK('Baseline Paddock Data'!B130),"",'Baseline Paddock Data'!B130)</f>
        <v/>
      </c>
      <c r="C130" s="83" t="str">
        <f>IF(ISBLANK('Baseline Paddock Data'!C130),"",'Baseline Paddock Data'!C130)</f>
        <v/>
      </c>
      <c r="D130" s="326">
        <f>IF(ISBLANK(C130),"",(IF(ISBLANK('Baseline Paddock Data'!D130),'Baseline Paddock Data'!F130,'Baseline Paddock Data'!D130/2.471)))</f>
        <v>0</v>
      </c>
      <c r="E130" s="326">
        <f>IF(ISBLANK(C130),"",(IF(ISBLANK('Baseline Paddock Data'!E130),'Baseline Paddock Data'!G130,'Baseline Paddock Data'!E130/2.471)))</f>
        <v>0</v>
      </c>
      <c r="F130" s="230" t="str">
        <f>IF(ISBLANK('Baseline Paddock Data'!H130),"",'Baseline Paddock Data'!H130)</f>
        <v/>
      </c>
      <c r="G130" s="271"/>
      <c r="H130" s="272"/>
      <c r="I130" s="92">
        <f>IF(ISBLANK(G130), 'Enter Head to Work Out AE'!D128, (G130*H130))</f>
        <v>0</v>
      </c>
      <c r="J130" s="278"/>
      <c r="K130" s="278"/>
      <c r="L130" s="237" t="str">
        <f t="shared" si="26"/>
        <v/>
      </c>
      <c r="M130" s="94" t="str">
        <f t="shared" si="27"/>
        <v/>
      </c>
      <c r="N130" s="96" t="str">
        <f t="shared" si="28"/>
        <v/>
      </c>
      <c r="O130" s="281"/>
      <c r="P130" s="99" t="str">
        <f t="shared" si="29"/>
        <v/>
      </c>
      <c r="Q130" s="97" t="str">
        <f t="shared" si="30"/>
        <v/>
      </c>
      <c r="R130" s="97" t="str">
        <f t="shared" si="31"/>
        <v/>
      </c>
      <c r="S130" s="394" t="str">
        <f t="shared" si="32"/>
        <v/>
      </c>
      <c r="T130" s="400" t="str">
        <f t="shared" si="33"/>
        <v/>
      </c>
      <c r="U130" s="271"/>
      <c r="V130" s="272"/>
      <c r="W130" s="92">
        <f>IF(ISBLANK(U130), 'Enter Head to Work Out AE'!$D128, (U130*V130))</f>
        <v>0</v>
      </c>
      <c r="X130" s="278"/>
      <c r="Y130" s="278"/>
      <c r="Z130" s="237" t="str">
        <f t="shared" si="34"/>
        <v/>
      </c>
      <c r="AA130" s="94" t="str">
        <f t="shared" si="35"/>
        <v/>
      </c>
      <c r="AB130" s="96" t="str">
        <f t="shared" si="36"/>
        <v/>
      </c>
      <c r="AC130" s="538" t="str">
        <f t="shared" si="37"/>
        <v/>
      </c>
      <c r="AD130" s="99" t="str">
        <f t="shared" si="38"/>
        <v/>
      </c>
      <c r="AE130" s="97" t="str">
        <f t="shared" si="39"/>
        <v/>
      </c>
      <c r="AF130" s="97" t="str">
        <f t="shared" si="40"/>
        <v/>
      </c>
      <c r="AG130" s="394" t="str">
        <f t="shared" si="41"/>
        <v/>
      </c>
      <c r="AH130" s="400" t="str">
        <f t="shared" si="42"/>
        <v/>
      </c>
      <c r="AI130" s="271"/>
      <c r="AJ130" s="272"/>
      <c r="AK130" s="92">
        <f>IF(ISBLANK(AI130), 'Enter Head to Work Out AE'!$D128, (AI130*AJ130))</f>
        <v>0</v>
      </c>
      <c r="AL130" s="278"/>
      <c r="AM130" s="278"/>
      <c r="AN130" s="237" t="str">
        <f t="shared" si="43"/>
        <v/>
      </c>
      <c r="AO130" s="94" t="str">
        <f t="shared" si="44"/>
        <v/>
      </c>
      <c r="AP130" s="96" t="str">
        <f t="shared" si="45"/>
        <v/>
      </c>
      <c r="AQ130" s="538" t="str">
        <f t="shared" si="46"/>
        <v/>
      </c>
      <c r="AR130" s="99" t="str">
        <f t="shared" si="47"/>
        <v/>
      </c>
      <c r="AS130" s="97" t="str">
        <f t="shared" si="48"/>
        <v/>
      </c>
      <c r="AT130" s="97" t="str">
        <f t="shared" si="49"/>
        <v/>
      </c>
      <c r="AU130" s="394" t="str">
        <f t="shared" si="50"/>
        <v/>
      </c>
      <c r="AV130" s="405" t="str">
        <f t="shared" si="51"/>
        <v/>
      </c>
      <c r="AW130" s="414"/>
      <c r="AX130" s="289"/>
      <c r="AY130" s="289"/>
      <c r="AZ130" s="296"/>
    </row>
    <row r="131" spans="1:52" ht="22.5" customHeight="1">
      <c r="A131" s="120"/>
      <c r="B131" s="259" t="str">
        <f>IF(ISBLANK('Baseline Paddock Data'!B131),"",'Baseline Paddock Data'!B131)</f>
        <v/>
      </c>
      <c r="C131" s="83" t="str">
        <f>IF(ISBLANK('Baseline Paddock Data'!C131),"",'Baseline Paddock Data'!C131)</f>
        <v/>
      </c>
      <c r="D131" s="326">
        <f>IF(ISBLANK(C131),"",(IF(ISBLANK('Baseline Paddock Data'!D131),'Baseline Paddock Data'!F131,'Baseline Paddock Data'!D131/2.471)))</f>
        <v>0</v>
      </c>
      <c r="E131" s="326">
        <f>IF(ISBLANK(C131),"",(IF(ISBLANK('Baseline Paddock Data'!E131),'Baseline Paddock Data'!G131,'Baseline Paddock Data'!E131/2.471)))</f>
        <v>0</v>
      </c>
      <c r="F131" s="230" t="str">
        <f>IF(ISBLANK('Baseline Paddock Data'!H131),"",'Baseline Paddock Data'!H131)</f>
        <v/>
      </c>
      <c r="G131" s="271"/>
      <c r="H131" s="272"/>
      <c r="I131" s="92">
        <f>IF(ISBLANK(G131), 'Enter Head to Work Out AE'!D129, (G131*H131))</f>
        <v>0</v>
      </c>
      <c r="J131" s="278"/>
      <c r="K131" s="278"/>
      <c r="L131" s="237" t="str">
        <f t="shared" si="26"/>
        <v/>
      </c>
      <c r="M131" s="94" t="str">
        <f t="shared" si="27"/>
        <v/>
      </c>
      <c r="N131" s="96" t="str">
        <f t="shared" si="28"/>
        <v/>
      </c>
      <c r="O131" s="281"/>
      <c r="P131" s="99" t="str">
        <f t="shared" si="29"/>
        <v/>
      </c>
      <c r="Q131" s="97" t="str">
        <f t="shared" si="30"/>
        <v/>
      </c>
      <c r="R131" s="97" t="str">
        <f t="shared" si="31"/>
        <v/>
      </c>
      <c r="S131" s="394" t="str">
        <f t="shared" si="32"/>
        <v/>
      </c>
      <c r="T131" s="400" t="str">
        <f t="shared" si="33"/>
        <v/>
      </c>
      <c r="U131" s="271"/>
      <c r="V131" s="272"/>
      <c r="W131" s="92">
        <f>IF(ISBLANK(U131), 'Enter Head to Work Out AE'!$D129, (U131*V131))</f>
        <v>0</v>
      </c>
      <c r="X131" s="278"/>
      <c r="Y131" s="278"/>
      <c r="Z131" s="237" t="str">
        <f t="shared" si="34"/>
        <v/>
      </c>
      <c r="AA131" s="94" t="str">
        <f t="shared" si="35"/>
        <v/>
      </c>
      <c r="AB131" s="96" t="str">
        <f t="shared" si="36"/>
        <v/>
      </c>
      <c r="AC131" s="538" t="str">
        <f t="shared" si="37"/>
        <v/>
      </c>
      <c r="AD131" s="99" t="str">
        <f t="shared" si="38"/>
        <v/>
      </c>
      <c r="AE131" s="97" t="str">
        <f t="shared" si="39"/>
        <v/>
      </c>
      <c r="AF131" s="97" t="str">
        <f t="shared" si="40"/>
        <v/>
      </c>
      <c r="AG131" s="394" t="str">
        <f t="shared" si="41"/>
        <v/>
      </c>
      <c r="AH131" s="400" t="str">
        <f t="shared" si="42"/>
        <v/>
      </c>
      <c r="AI131" s="271"/>
      <c r="AJ131" s="272"/>
      <c r="AK131" s="92">
        <f>IF(ISBLANK(AI131), 'Enter Head to Work Out AE'!$D129, (AI131*AJ131))</f>
        <v>0</v>
      </c>
      <c r="AL131" s="278"/>
      <c r="AM131" s="278"/>
      <c r="AN131" s="237" t="str">
        <f t="shared" si="43"/>
        <v/>
      </c>
      <c r="AO131" s="94" t="str">
        <f t="shared" si="44"/>
        <v/>
      </c>
      <c r="AP131" s="96" t="str">
        <f t="shared" si="45"/>
        <v/>
      </c>
      <c r="AQ131" s="538" t="str">
        <f t="shared" si="46"/>
        <v/>
      </c>
      <c r="AR131" s="99" t="str">
        <f t="shared" si="47"/>
        <v/>
      </c>
      <c r="AS131" s="97" t="str">
        <f t="shared" si="48"/>
        <v/>
      </c>
      <c r="AT131" s="97" t="str">
        <f t="shared" si="49"/>
        <v/>
      </c>
      <c r="AU131" s="394" t="str">
        <f t="shared" si="50"/>
        <v/>
      </c>
      <c r="AV131" s="405" t="str">
        <f t="shared" si="51"/>
        <v/>
      </c>
      <c r="AW131" s="414"/>
      <c r="AX131" s="289"/>
      <c r="AY131" s="289"/>
      <c r="AZ131" s="296"/>
    </row>
    <row r="132" spans="1:52" ht="22.5" customHeight="1">
      <c r="A132" s="120"/>
      <c r="B132" s="259" t="str">
        <f>IF(ISBLANK('Baseline Paddock Data'!B132),"",'Baseline Paddock Data'!B132)</f>
        <v/>
      </c>
      <c r="C132" s="83" t="str">
        <f>IF(ISBLANK('Baseline Paddock Data'!C132),"",'Baseline Paddock Data'!C132)</f>
        <v/>
      </c>
      <c r="D132" s="326">
        <f>IF(ISBLANK(C132),"",(IF(ISBLANK('Baseline Paddock Data'!D132),'Baseline Paddock Data'!F132,'Baseline Paddock Data'!D132/2.471)))</f>
        <v>0</v>
      </c>
      <c r="E132" s="326">
        <f>IF(ISBLANK(C132),"",(IF(ISBLANK('Baseline Paddock Data'!E132),'Baseline Paddock Data'!G132,'Baseline Paddock Data'!E132/2.471)))</f>
        <v>0</v>
      </c>
      <c r="F132" s="230" t="str">
        <f>IF(ISBLANK('Baseline Paddock Data'!H132),"",'Baseline Paddock Data'!H132)</f>
        <v/>
      </c>
      <c r="G132" s="271"/>
      <c r="H132" s="272"/>
      <c r="I132" s="92">
        <f>IF(ISBLANK(G132), 'Enter Head to Work Out AE'!D130, (G132*H132))</f>
        <v>0</v>
      </c>
      <c r="J132" s="278"/>
      <c r="K132" s="278"/>
      <c r="L132" s="237" t="str">
        <f t="shared" si="26"/>
        <v/>
      </c>
      <c r="M132" s="94" t="str">
        <f t="shared" si="27"/>
        <v/>
      </c>
      <c r="N132" s="96" t="str">
        <f t="shared" si="28"/>
        <v/>
      </c>
      <c r="O132" s="281"/>
      <c r="P132" s="99" t="str">
        <f t="shared" si="29"/>
        <v/>
      </c>
      <c r="Q132" s="97" t="str">
        <f t="shared" si="30"/>
        <v/>
      </c>
      <c r="R132" s="97" t="str">
        <f t="shared" si="31"/>
        <v/>
      </c>
      <c r="S132" s="394" t="str">
        <f t="shared" si="32"/>
        <v/>
      </c>
      <c r="T132" s="400" t="str">
        <f t="shared" si="33"/>
        <v/>
      </c>
      <c r="U132" s="271"/>
      <c r="V132" s="272"/>
      <c r="W132" s="92">
        <f>IF(ISBLANK(U132), 'Enter Head to Work Out AE'!$D130, (U132*V132))</f>
        <v>0</v>
      </c>
      <c r="X132" s="278"/>
      <c r="Y132" s="278"/>
      <c r="Z132" s="237" t="str">
        <f t="shared" si="34"/>
        <v/>
      </c>
      <c r="AA132" s="94" t="str">
        <f t="shared" si="35"/>
        <v/>
      </c>
      <c r="AB132" s="96" t="str">
        <f t="shared" si="36"/>
        <v/>
      </c>
      <c r="AC132" s="538" t="str">
        <f t="shared" si="37"/>
        <v/>
      </c>
      <c r="AD132" s="99" t="str">
        <f t="shared" si="38"/>
        <v/>
      </c>
      <c r="AE132" s="97" t="str">
        <f t="shared" si="39"/>
        <v/>
      </c>
      <c r="AF132" s="97" t="str">
        <f t="shared" si="40"/>
        <v/>
      </c>
      <c r="AG132" s="394" t="str">
        <f t="shared" si="41"/>
        <v/>
      </c>
      <c r="AH132" s="400" t="str">
        <f t="shared" si="42"/>
        <v/>
      </c>
      <c r="AI132" s="271"/>
      <c r="AJ132" s="272"/>
      <c r="AK132" s="92">
        <f>IF(ISBLANK(AI132), 'Enter Head to Work Out AE'!$D130, (AI132*AJ132))</f>
        <v>0</v>
      </c>
      <c r="AL132" s="278"/>
      <c r="AM132" s="278"/>
      <c r="AN132" s="237" t="str">
        <f t="shared" si="43"/>
        <v/>
      </c>
      <c r="AO132" s="94" t="str">
        <f t="shared" si="44"/>
        <v/>
      </c>
      <c r="AP132" s="96" t="str">
        <f t="shared" si="45"/>
        <v/>
      </c>
      <c r="AQ132" s="538" t="str">
        <f t="shared" si="46"/>
        <v/>
      </c>
      <c r="AR132" s="99" t="str">
        <f t="shared" si="47"/>
        <v/>
      </c>
      <c r="AS132" s="97" t="str">
        <f t="shared" si="48"/>
        <v/>
      </c>
      <c r="AT132" s="97" t="str">
        <f t="shared" si="49"/>
        <v/>
      </c>
      <c r="AU132" s="394" t="str">
        <f t="shared" si="50"/>
        <v/>
      </c>
      <c r="AV132" s="405" t="str">
        <f t="shared" si="51"/>
        <v/>
      </c>
      <c r="AW132" s="414"/>
      <c r="AX132" s="289"/>
      <c r="AY132" s="289"/>
      <c r="AZ132" s="296"/>
    </row>
    <row r="133" spans="1:52" ht="22.5" customHeight="1">
      <c r="A133" s="120"/>
      <c r="B133" s="259" t="str">
        <f>IF(ISBLANK('Baseline Paddock Data'!B133),"",'Baseline Paddock Data'!B133)</f>
        <v/>
      </c>
      <c r="C133" s="83" t="str">
        <f>IF(ISBLANK('Baseline Paddock Data'!C133),"",'Baseline Paddock Data'!C133)</f>
        <v/>
      </c>
      <c r="D133" s="326">
        <f>IF(ISBLANK(C133),"",(IF(ISBLANK('Baseline Paddock Data'!D133),'Baseline Paddock Data'!F133,'Baseline Paddock Data'!D133/2.471)))</f>
        <v>0</v>
      </c>
      <c r="E133" s="326">
        <f>IF(ISBLANK(C133),"",(IF(ISBLANK('Baseline Paddock Data'!E133),'Baseline Paddock Data'!G133,'Baseline Paddock Data'!E133/2.471)))</f>
        <v>0</v>
      </c>
      <c r="F133" s="230" t="str">
        <f>IF(ISBLANK('Baseline Paddock Data'!H133),"",'Baseline Paddock Data'!H133)</f>
        <v/>
      </c>
      <c r="G133" s="271"/>
      <c r="H133" s="272"/>
      <c r="I133" s="92">
        <f>IF(ISBLANK(G133), 'Enter Head to Work Out AE'!D131, (G133*H133))</f>
        <v>0</v>
      </c>
      <c r="J133" s="278"/>
      <c r="K133" s="278"/>
      <c r="L133" s="237" t="str">
        <f t="shared" si="26"/>
        <v/>
      </c>
      <c r="M133" s="94" t="str">
        <f t="shared" si="27"/>
        <v/>
      </c>
      <c r="N133" s="96" t="str">
        <f t="shared" si="28"/>
        <v/>
      </c>
      <c r="O133" s="281"/>
      <c r="P133" s="99" t="str">
        <f t="shared" si="29"/>
        <v/>
      </c>
      <c r="Q133" s="97" t="str">
        <f t="shared" si="30"/>
        <v/>
      </c>
      <c r="R133" s="97" t="str">
        <f t="shared" si="31"/>
        <v/>
      </c>
      <c r="S133" s="394" t="str">
        <f t="shared" si="32"/>
        <v/>
      </c>
      <c r="T133" s="400" t="str">
        <f t="shared" si="33"/>
        <v/>
      </c>
      <c r="U133" s="271"/>
      <c r="V133" s="272"/>
      <c r="W133" s="92">
        <f>IF(ISBLANK(U133), 'Enter Head to Work Out AE'!$D131, (U133*V133))</f>
        <v>0</v>
      </c>
      <c r="X133" s="278"/>
      <c r="Y133" s="278"/>
      <c r="Z133" s="237" t="str">
        <f t="shared" si="34"/>
        <v/>
      </c>
      <c r="AA133" s="94" t="str">
        <f t="shared" si="35"/>
        <v/>
      </c>
      <c r="AB133" s="96" t="str">
        <f t="shared" si="36"/>
        <v/>
      </c>
      <c r="AC133" s="538" t="str">
        <f t="shared" si="37"/>
        <v/>
      </c>
      <c r="AD133" s="99" t="str">
        <f t="shared" si="38"/>
        <v/>
      </c>
      <c r="AE133" s="97" t="str">
        <f t="shared" si="39"/>
        <v/>
      </c>
      <c r="AF133" s="97" t="str">
        <f t="shared" si="40"/>
        <v/>
      </c>
      <c r="AG133" s="394" t="str">
        <f t="shared" si="41"/>
        <v/>
      </c>
      <c r="AH133" s="400" t="str">
        <f t="shared" si="42"/>
        <v/>
      </c>
      <c r="AI133" s="271"/>
      <c r="AJ133" s="272"/>
      <c r="AK133" s="92">
        <f>IF(ISBLANK(AI133), 'Enter Head to Work Out AE'!$D131, (AI133*AJ133))</f>
        <v>0</v>
      </c>
      <c r="AL133" s="278"/>
      <c r="AM133" s="278"/>
      <c r="AN133" s="237" t="str">
        <f t="shared" si="43"/>
        <v/>
      </c>
      <c r="AO133" s="94" t="str">
        <f t="shared" si="44"/>
        <v/>
      </c>
      <c r="AP133" s="96" t="str">
        <f t="shared" si="45"/>
        <v/>
      </c>
      <c r="AQ133" s="538" t="str">
        <f t="shared" si="46"/>
        <v/>
      </c>
      <c r="AR133" s="99" t="str">
        <f t="shared" si="47"/>
        <v/>
      </c>
      <c r="AS133" s="97" t="str">
        <f t="shared" si="48"/>
        <v/>
      </c>
      <c r="AT133" s="97" t="str">
        <f t="shared" si="49"/>
        <v/>
      </c>
      <c r="AU133" s="394" t="str">
        <f t="shared" si="50"/>
        <v/>
      </c>
      <c r="AV133" s="405" t="str">
        <f t="shared" si="51"/>
        <v/>
      </c>
      <c r="AW133" s="414"/>
      <c r="AX133" s="289"/>
      <c r="AY133" s="289"/>
      <c r="AZ133" s="296"/>
    </row>
    <row r="134" spans="1:52" ht="22.5" customHeight="1">
      <c r="A134" s="120"/>
      <c r="B134" s="259" t="str">
        <f>IF(ISBLANK('Baseline Paddock Data'!B134),"",'Baseline Paddock Data'!B134)</f>
        <v/>
      </c>
      <c r="C134" s="83" t="str">
        <f>IF(ISBLANK('Baseline Paddock Data'!C134),"",'Baseline Paddock Data'!C134)</f>
        <v/>
      </c>
      <c r="D134" s="326">
        <f>IF(ISBLANK(C134),"",(IF(ISBLANK('Baseline Paddock Data'!D134),'Baseline Paddock Data'!F134,'Baseline Paddock Data'!D134/2.471)))</f>
        <v>0</v>
      </c>
      <c r="E134" s="326">
        <f>IF(ISBLANK(C134),"",(IF(ISBLANK('Baseline Paddock Data'!E134),'Baseline Paddock Data'!G134,'Baseline Paddock Data'!E134/2.471)))</f>
        <v>0</v>
      </c>
      <c r="F134" s="230" t="str">
        <f>IF(ISBLANK('Baseline Paddock Data'!H134),"",'Baseline Paddock Data'!H134)</f>
        <v/>
      </c>
      <c r="G134" s="271"/>
      <c r="H134" s="272"/>
      <c r="I134" s="92">
        <f>IF(ISBLANK(G134), 'Enter Head to Work Out AE'!D132, (G134*H134))</f>
        <v>0</v>
      </c>
      <c r="J134" s="278"/>
      <c r="K134" s="278"/>
      <c r="L134" s="237" t="str">
        <f t="shared" si="26"/>
        <v/>
      </c>
      <c r="M134" s="94" t="str">
        <f t="shared" si="27"/>
        <v/>
      </c>
      <c r="N134" s="96" t="str">
        <f t="shared" si="28"/>
        <v/>
      </c>
      <c r="O134" s="281"/>
      <c r="P134" s="99" t="str">
        <f t="shared" si="29"/>
        <v/>
      </c>
      <c r="Q134" s="97" t="str">
        <f t="shared" si="30"/>
        <v/>
      </c>
      <c r="R134" s="97" t="str">
        <f t="shared" si="31"/>
        <v/>
      </c>
      <c r="S134" s="394" t="str">
        <f t="shared" si="32"/>
        <v/>
      </c>
      <c r="T134" s="400" t="str">
        <f t="shared" si="33"/>
        <v/>
      </c>
      <c r="U134" s="271"/>
      <c r="V134" s="272"/>
      <c r="W134" s="92">
        <f>IF(ISBLANK(U134), 'Enter Head to Work Out AE'!$D132, (U134*V134))</f>
        <v>0</v>
      </c>
      <c r="X134" s="278"/>
      <c r="Y134" s="278"/>
      <c r="Z134" s="237" t="str">
        <f t="shared" si="34"/>
        <v/>
      </c>
      <c r="AA134" s="94" t="str">
        <f t="shared" si="35"/>
        <v/>
      </c>
      <c r="AB134" s="96" t="str">
        <f t="shared" si="36"/>
        <v/>
      </c>
      <c r="AC134" s="538" t="str">
        <f t="shared" si="37"/>
        <v/>
      </c>
      <c r="AD134" s="99" t="str">
        <f t="shared" si="38"/>
        <v/>
      </c>
      <c r="AE134" s="97" t="str">
        <f t="shared" si="39"/>
        <v/>
      </c>
      <c r="AF134" s="97" t="str">
        <f t="shared" si="40"/>
        <v/>
      </c>
      <c r="AG134" s="394" t="str">
        <f t="shared" si="41"/>
        <v/>
      </c>
      <c r="AH134" s="400" t="str">
        <f t="shared" si="42"/>
        <v/>
      </c>
      <c r="AI134" s="271"/>
      <c r="AJ134" s="272"/>
      <c r="AK134" s="92">
        <f>IF(ISBLANK(AI134), 'Enter Head to Work Out AE'!$D132, (AI134*AJ134))</f>
        <v>0</v>
      </c>
      <c r="AL134" s="278"/>
      <c r="AM134" s="278"/>
      <c r="AN134" s="237" t="str">
        <f t="shared" si="43"/>
        <v/>
      </c>
      <c r="AO134" s="94" t="str">
        <f t="shared" si="44"/>
        <v/>
      </c>
      <c r="AP134" s="96" t="str">
        <f t="shared" si="45"/>
        <v/>
      </c>
      <c r="AQ134" s="538" t="str">
        <f t="shared" si="46"/>
        <v/>
      </c>
      <c r="AR134" s="99" t="str">
        <f t="shared" si="47"/>
        <v/>
      </c>
      <c r="AS134" s="97" t="str">
        <f t="shared" si="48"/>
        <v/>
      </c>
      <c r="AT134" s="97" t="str">
        <f t="shared" si="49"/>
        <v/>
      </c>
      <c r="AU134" s="394" t="str">
        <f t="shared" si="50"/>
        <v/>
      </c>
      <c r="AV134" s="405" t="str">
        <f t="shared" si="51"/>
        <v/>
      </c>
      <c r="AW134" s="414"/>
      <c r="AX134" s="289"/>
      <c r="AY134" s="289"/>
      <c r="AZ134" s="296"/>
    </row>
    <row r="135" spans="1:52" ht="22.5" customHeight="1">
      <c r="A135" s="120"/>
      <c r="B135" s="259" t="str">
        <f>IF(ISBLANK('Baseline Paddock Data'!B135),"",'Baseline Paddock Data'!B135)</f>
        <v/>
      </c>
      <c r="C135" s="83" t="str">
        <f>IF(ISBLANK('Baseline Paddock Data'!C135),"",'Baseline Paddock Data'!C135)</f>
        <v/>
      </c>
      <c r="D135" s="326">
        <f>IF(ISBLANK(C135),"",(IF(ISBLANK('Baseline Paddock Data'!D135),'Baseline Paddock Data'!F135,'Baseline Paddock Data'!D135/2.471)))</f>
        <v>0</v>
      </c>
      <c r="E135" s="326">
        <f>IF(ISBLANK(C135),"",(IF(ISBLANK('Baseline Paddock Data'!E135),'Baseline Paddock Data'!G135,'Baseline Paddock Data'!E135/2.471)))</f>
        <v>0</v>
      </c>
      <c r="F135" s="230" t="str">
        <f>IF(ISBLANK('Baseline Paddock Data'!H135),"",'Baseline Paddock Data'!H135)</f>
        <v/>
      </c>
      <c r="G135" s="271"/>
      <c r="H135" s="272"/>
      <c r="I135" s="92">
        <f>IF(ISBLANK(G135), 'Enter Head to Work Out AE'!D133, (G135*H135))</f>
        <v>0</v>
      </c>
      <c r="J135" s="278"/>
      <c r="K135" s="278"/>
      <c r="L135" s="237" t="str">
        <f t="shared" si="26"/>
        <v/>
      </c>
      <c r="M135" s="94" t="str">
        <f t="shared" si="27"/>
        <v/>
      </c>
      <c r="N135" s="96" t="str">
        <f t="shared" si="28"/>
        <v/>
      </c>
      <c r="O135" s="281"/>
      <c r="P135" s="99" t="str">
        <f t="shared" si="29"/>
        <v/>
      </c>
      <c r="Q135" s="97" t="str">
        <f t="shared" si="30"/>
        <v/>
      </c>
      <c r="R135" s="97" t="str">
        <f t="shared" si="31"/>
        <v/>
      </c>
      <c r="S135" s="394" t="str">
        <f t="shared" si="32"/>
        <v/>
      </c>
      <c r="T135" s="400" t="str">
        <f t="shared" si="33"/>
        <v/>
      </c>
      <c r="U135" s="271"/>
      <c r="V135" s="272"/>
      <c r="W135" s="92">
        <f>IF(ISBLANK(U135), 'Enter Head to Work Out AE'!$D133, (U135*V135))</f>
        <v>0</v>
      </c>
      <c r="X135" s="278"/>
      <c r="Y135" s="278"/>
      <c r="Z135" s="237" t="str">
        <f t="shared" si="34"/>
        <v/>
      </c>
      <c r="AA135" s="94" t="str">
        <f t="shared" si="35"/>
        <v/>
      </c>
      <c r="AB135" s="96" t="str">
        <f t="shared" si="36"/>
        <v/>
      </c>
      <c r="AC135" s="538" t="str">
        <f t="shared" si="37"/>
        <v/>
      </c>
      <c r="AD135" s="99" t="str">
        <f t="shared" si="38"/>
        <v/>
      </c>
      <c r="AE135" s="97" t="str">
        <f t="shared" si="39"/>
        <v/>
      </c>
      <c r="AF135" s="97" t="str">
        <f t="shared" si="40"/>
        <v/>
      </c>
      <c r="AG135" s="394" t="str">
        <f t="shared" si="41"/>
        <v/>
      </c>
      <c r="AH135" s="400" t="str">
        <f t="shared" si="42"/>
        <v/>
      </c>
      <c r="AI135" s="271"/>
      <c r="AJ135" s="272"/>
      <c r="AK135" s="92">
        <f>IF(ISBLANK(AI135), 'Enter Head to Work Out AE'!$D133, (AI135*AJ135))</f>
        <v>0</v>
      </c>
      <c r="AL135" s="278"/>
      <c r="AM135" s="278"/>
      <c r="AN135" s="237" t="str">
        <f t="shared" si="43"/>
        <v/>
      </c>
      <c r="AO135" s="94" t="str">
        <f t="shared" si="44"/>
        <v/>
      </c>
      <c r="AP135" s="96" t="str">
        <f t="shared" si="45"/>
        <v/>
      </c>
      <c r="AQ135" s="538" t="str">
        <f t="shared" si="46"/>
        <v/>
      </c>
      <c r="AR135" s="99" t="str">
        <f t="shared" si="47"/>
        <v/>
      </c>
      <c r="AS135" s="97" t="str">
        <f t="shared" si="48"/>
        <v/>
      </c>
      <c r="AT135" s="97" t="str">
        <f t="shared" si="49"/>
        <v/>
      </c>
      <c r="AU135" s="394" t="str">
        <f t="shared" si="50"/>
        <v/>
      </c>
      <c r="AV135" s="405" t="str">
        <f t="shared" si="51"/>
        <v/>
      </c>
      <c r="AW135" s="414"/>
      <c r="AX135" s="289"/>
      <c r="AY135" s="289"/>
      <c r="AZ135" s="296"/>
    </row>
    <row r="136" spans="1:52" ht="22.5" customHeight="1">
      <c r="A136" s="120"/>
      <c r="B136" s="259" t="str">
        <f>IF(ISBLANK('Baseline Paddock Data'!B136),"",'Baseline Paddock Data'!B136)</f>
        <v/>
      </c>
      <c r="C136" s="83" t="str">
        <f>IF(ISBLANK('Baseline Paddock Data'!C136),"",'Baseline Paddock Data'!C136)</f>
        <v/>
      </c>
      <c r="D136" s="326">
        <f>IF(ISBLANK(C136),"",(IF(ISBLANK('Baseline Paddock Data'!D136),'Baseline Paddock Data'!F136,'Baseline Paddock Data'!D136/2.471)))</f>
        <v>0</v>
      </c>
      <c r="E136" s="326">
        <f>IF(ISBLANK(C136),"",(IF(ISBLANK('Baseline Paddock Data'!E136),'Baseline Paddock Data'!G136,'Baseline Paddock Data'!E136/2.471)))</f>
        <v>0</v>
      </c>
      <c r="F136" s="230" t="str">
        <f>IF(ISBLANK('Baseline Paddock Data'!H136),"",'Baseline Paddock Data'!H136)</f>
        <v/>
      </c>
      <c r="G136" s="271"/>
      <c r="H136" s="272"/>
      <c r="I136" s="92">
        <f>IF(ISBLANK(G136), 'Enter Head to Work Out AE'!D134, (G136*H136))</f>
        <v>0</v>
      </c>
      <c r="J136" s="278"/>
      <c r="K136" s="278"/>
      <c r="L136" s="237" t="str">
        <f t="shared" si="26"/>
        <v/>
      </c>
      <c r="M136" s="94" t="str">
        <f t="shared" si="27"/>
        <v/>
      </c>
      <c r="N136" s="96" t="str">
        <f t="shared" si="28"/>
        <v/>
      </c>
      <c r="O136" s="281"/>
      <c r="P136" s="99" t="str">
        <f t="shared" si="29"/>
        <v/>
      </c>
      <c r="Q136" s="97" t="str">
        <f t="shared" si="30"/>
        <v/>
      </c>
      <c r="R136" s="97" t="str">
        <f t="shared" si="31"/>
        <v/>
      </c>
      <c r="S136" s="394" t="str">
        <f t="shared" si="32"/>
        <v/>
      </c>
      <c r="T136" s="400" t="str">
        <f t="shared" si="33"/>
        <v/>
      </c>
      <c r="U136" s="271"/>
      <c r="V136" s="272"/>
      <c r="W136" s="92">
        <f>IF(ISBLANK(U136), 'Enter Head to Work Out AE'!$D134, (U136*V136))</f>
        <v>0</v>
      </c>
      <c r="X136" s="278"/>
      <c r="Y136" s="278"/>
      <c r="Z136" s="237" t="str">
        <f t="shared" si="34"/>
        <v/>
      </c>
      <c r="AA136" s="94" t="str">
        <f t="shared" si="35"/>
        <v/>
      </c>
      <c r="AB136" s="96" t="str">
        <f t="shared" si="36"/>
        <v/>
      </c>
      <c r="AC136" s="538" t="str">
        <f t="shared" si="37"/>
        <v/>
      </c>
      <c r="AD136" s="99" t="str">
        <f t="shared" si="38"/>
        <v/>
      </c>
      <c r="AE136" s="97" t="str">
        <f t="shared" si="39"/>
        <v/>
      </c>
      <c r="AF136" s="97" t="str">
        <f t="shared" si="40"/>
        <v/>
      </c>
      <c r="AG136" s="394" t="str">
        <f t="shared" si="41"/>
        <v/>
      </c>
      <c r="AH136" s="400" t="str">
        <f t="shared" si="42"/>
        <v/>
      </c>
      <c r="AI136" s="271"/>
      <c r="AJ136" s="272"/>
      <c r="AK136" s="92">
        <f>IF(ISBLANK(AI136), 'Enter Head to Work Out AE'!$D134, (AI136*AJ136))</f>
        <v>0</v>
      </c>
      <c r="AL136" s="278"/>
      <c r="AM136" s="278"/>
      <c r="AN136" s="237" t="str">
        <f t="shared" si="43"/>
        <v/>
      </c>
      <c r="AO136" s="94" t="str">
        <f t="shared" si="44"/>
        <v/>
      </c>
      <c r="AP136" s="96" t="str">
        <f t="shared" si="45"/>
        <v/>
      </c>
      <c r="AQ136" s="538" t="str">
        <f t="shared" si="46"/>
        <v/>
      </c>
      <c r="AR136" s="99" t="str">
        <f t="shared" si="47"/>
        <v/>
      </c>
      <c r="AS136" s="97" t="str">
        <f t="shared" si="48"/>
        <v/>
      </c>
      <c r="AT136" s="97" t="str">
        <f t="shared" si="49"/>
        <v/>
      </c>
      <c r="AU136" s="394" t="str">
        <f t="shared" si="50"/>
        <v/>
      </c>
      <c r="AV136" s="405" t="str">
        <f t="shared" si="51"/>
        <v/>
      </c>
      <c r="AW136" s="414"/>
      <c r="AX136" s="289"/>
      <c r="AY136" s="289"/>
      <c r="AZ136" s="296"/>
    </row>
    <row r="137" spans="1:52" ht="22.5" customHeight="1">
      <c r="A137" s="120"/>
      <c r="B137" s="259" t="str">
        <f>IF(ISBLANK('Baseline Paddock Data'!B137),"",'Baseline Paddock Data'!B137)</f>
        <v/>
      </c>
      <c r="C137" s="83" t="str">
        <f>IF(ISBLANK('Baseline Paddock Data'!C137),"",'Baseline Paddock Data'!C137)</f>
        <v/>
      </c>
      <c r="D137" s="326">
        <f>IF(ISBLANK(C137),"",(IF(ISBLANK('Baseline Paddock Data'!D137),'Baseline Paddock Data'!F137,'Baseline Paddock Data'!D137/2.471)))</f>
        <v>0</v>
      </c>
      <c r="E137" s="326">
        <f>IF(ISBLANK(C137),"",(IF(ISBLANK('Baseline Paddock Data'!E137),'Baseline Paddock Data'!G137,'Baseline Paddock Data'!E137/2.471)))</f>
        <v>0</v>
      </c>
      <c r="F137" s="230" t="str">
        <f>IF(ISBLANK('Baseline Paddock Data'!H137),"",'Baseline Paddock Data'!H137)</f>
        <v/>
      </c>
      <c r="G137" s="271"/>
      <c r="H137" s="272"/>
      <c r="I137" s="92">
        <f>IF(ISBLANK(G137), 'Enter Head to Work Out AE'!D135, (G137*H137))</f>
        <v>0</v>
      </c>
      <c r="J137" s="278"/>
      <c r="K137" s="278"/>
      <c r="L137" s="237" t="str">
        <f t="shared" si="26"/>
        <v/>
      </c>
      <c r="M137" s="94" t="str">
        <f t="shared" si="27"/>
        <v/>
      </c>
      <c r="N137" s="96" t="str">
        <f t="shared" si="28"/>
        <v/>
      </c>
      <c r="O137" s="281"/>
      <c r="P137" s="99" t="str">
        <f t="shared" si="29"/>
        <v/>
      </c>
      <c r="Q137" s="97" t="str">
        <f t="shared" si="30"/>
        <v/>
      </c>
      <c r="R137" s="97" t="str">
        <f t="shared" si="31"/>
        <v/>
      </c>
      <c r="S137" s="394" t="str">
        <f t="shared" si="32"/>
        <v/>
      </c>
      <c r="T137" s="400" t="str">
        <f t="shared" si="33"/>
        <v/>
      </c>
      <c r="U137" s="271"/>
      <c r="V137" s="272"/>
      <c r="W137" s="92">
        <f>IF(ISBLANK(U137), 'Enter Head to Work Out AE'!$D135, (U137*V137))</f>
        <v>0</v>
      </c>
      <c r="X137" s="278"/>
      <c r="Y137" s="278"/>
      <c r="Z137" s="237" t="str">
        <f t="shared" si="34"/>
        <v/>
      </c>
      <c r="AA137" s="94" t="str">
        <f t="shared" si="35"/>
        <v/>
      </c>
      <c r="AB137" s="96" t="str">
        <f t="shared" si="36"/>
        <v/>
      </c>
      <c r="AC137" s="538" t="str">
        <f t="shared" si="37"/>
        <v/>
      </c>
      <c r="AD137" s="99" t="str">
        <f t="shared" si="38"/>
        <v/>
      </c>
      <c r="AE137" s="97" t="str">
        <f t="shared" si="39"/>
        <v/>
      </c>
      <c r="AF137" s="97" t="str">
        <f t="shared" si="40"/>
        <v/>
      </c>
      <c r="AG137" s="394" t="str">
        <f t="shared" si="41"/>
        <v/>
      </c>
      <c r="AH137" s="400" t="str">
        <f t="shared" si="42"/>
        <v/>
      </c>
      <c r="AI137" s="271"/>
      <c r="AJ137" s="272"/>
      <c r="AK137" s="92">
        <f>IF(ISBLANK(AI137), 'Enter Head to Work Out AE'!$D135, (AI137*AJ137))</f>
        <v>0</v>
      </c>
      <c r="AL137" s="278"/>
      <c r="AM137" s="278"/>
      <c r="AN137" s="237" t="str">
        <f t="shared" si="43"/>
        <v/>
      </c>
      <c r="AO137" s="94" t="str">
        <f t="shared" si="44"/>
        <v/>
      </c>
      <c r="AP137" s="96" t="str">
        <f t="shared" si="45"/>
        <v/>
      </c>
      <c r="AQ137" s="538" t="str">
        <f t="shared" si="46"/>
        <v/>
      </c>
      <c r="AR137" s="99" t="str">
        <f t="shared" si="47"/>
        <v/>
      </c>
      <c r="AS137" s="97" t="str">
        <f t="shared" si="48"/>
        <v/>
      </c>
      <c r="AT137" s="97" t="str">
        <f t="shared" si="49"/>
        <v/>
      </c>
      <c r="AU137" s="394" t="str">
        <f t="shared" si="50"/>
        <v/>
      </c>
      <c r="AV137" s="405" t="str">
        <f t="shared" si="51"/>
        <v/>
      </c>
      <c r="AW137" s="414"/>
      <c r="AX137" s="289"/>
      <c r="AY137" s="289"/>
      <c r="AZ137" s="296"/>
    </row>
    <row r="138" spans="1:52" ht="22.5" customHeight="1">
      <c r="A138" s="120"/>
      <c r="B138" s="259" t="str">
        <f>IF(ISBLANK('Baseline Paddock Data'!B138),"",'Baseline Paddock Data'!B138)</f>
        <v/>
      </c>
      <c r="C138" s="83" t="str">
        <f>IF(ISBLANK('Baseline Paddock Data'!C138),"",'Baseline Paddock Data'!C138)</f>
        <v/>
      </c>
      <c r="D138" s="326">
        <f>IF(ISBLANK(C138),"",(IF(ISBLANK('Baseline Paddock Data'!D138),'Baseline Paddock Data'!F138,'Baseline Paddock Data'!D138/2.471)))</f>
        <v>0</v>
      </c>
      <c r="E138" s="326">
        <f>IF(ISBLANK(C138),"",(IF(ISBLANK('Baseline Paddock Data'!E138),'Baseline Paddock Data'!G138,'Baseline Paddock Data'!E138/2.471)))</f>
        <v>0</v>
      </c>
      <c r="F138" s="230" t="str">
        <f>IF(ISBLANK('Baseline Paddock Data'!H138),"",'Baseline Paddock Data'!H138)</f>
        <v/>
      </c>
      <c r="G138" s="271"/>
      <c r="H138" s="272"/>
      <c r="I138" s="92">
        <f>IF(ISBLANK(G138), 'Enter Head to Work Out AE'!D136, (G138*H138))</f>
        <v>0</v>
      </c>
      <c r="J138" s="278"/>
      <c r="K138" s="278"/>
      <c r="L138" s="237" t="str">
        <f t="shared" si="26"/>
        <v/>
      </c>
      <c r="M138" s="94" t="str">
        <f t="shared" si="27"/>
        <v/>
      </c>
      <c r="N138" s="96" t="str">
        <f t="shared" si="28"/>
        <v/>
      </c>
      <c r="O138" s="281"/>
      <c r="P138" s="99" t="str">
        <f t="shared" si="29"/>
        <v/>
      </c>
      <c r="Q138" s="97" t="str">
        <f t="shared" si="30"/>
        <v/>
      </c>
      <c r="R138" s="97" t="str">
        <f t="shared" si="31"/>
        <v/>
      </c>
      <c r="S138" s="394" t="str">
        <f t="shared" si="32"/>
        <v/>
      </c>
      <c r="T138" s="400" t="str">
        <f t="shared" si="33"/>
        <v/>
      </c>
      <c r="U138" s="271"/>
      <c r="V138" s="272"/>
      <c r="W138" s="92">
        <f>IF(ISBLANK(U138), 'Enter Head to Work Out AE'!$D136, (U138*V138))</f>
        <v>0</v>
      </c>
      <c r="X138" s="278"/>
      <c r="Y138" s="278"/>
      <c r="Z138" s="237" t="str">
        <f t="shared" si="34"/>
        <v/>
      </c>
      <c r="AA138" s="94" t="str">
        <f t="shared" si="35"/>
        <v/>
      </c>
      <c r="AB138" s="96" t="str">
        <f t="shared" si="36"/>
        <v/>
      </c>
      <c r="AC138" s="538" t="str">
        <f t="shared" si="37"/>
        <v/>
      </c>
      <c r="AD138" s="99" t="str">
        <f t="shared" si="38"/>
        <v/>
      </c>
      <c r="AE138" s="97" t="str">
        <f t="shared" si="39"/>
        <v/>
      </c>
      <c r="AF138" s="97" t="str">
        <f t="shared" si="40"/>
        <v/>
      </c>
      <c r="AG138" s="394" t="str">
        <f t="shared" si="41"/>
        <v/>
      </c>
      <c r="AH138" s="400" t="str">
        <f t="shared" si="42"/>
        <v/>
      </c>
      <c r="AI138" s="271"/>
      <c r="AJ138" s="272"/>
      <c r="AK138" s="92">
        <f>IF(ISBLANK(AI138), 'Enter Head to Work Out AE'!$D136, (AI138*AJ138))</f>
        <v>0</v>
      </c>
      <c r="AL138" s="278"/>
      <c r="AM138" s="278"/>
      <c r="AN138" s="237" t="str">
        <f t="shared" si="43"/>
        <v/>
      </c>
      <c r="AO138" s="94" t="str">
        <f t="shared" si="44"/>
        <v/>
      </c>
      <c r="AP138" s="96" t="str">
        <f t="shared" si="45"/>
        <v/>
      </c>
      <c r="AQ138" s="538" t="str">
        <f t="shared" si="46"/>
        <v/>
      </c>
      <c r="AR138" s="99" t="str">
        <f t="shared" si="47"/>
        <v/>
      </c>
      <c r="AS138" s="97" t="str">
        <f t="shared" si="48"/>
        <v/>
      </c>
      <c r="AT138" s="97" t="str">
        <f t="shared" si="49"/>
        <v/>
      </c>
      <c r="AU138" s="394" t="str">
        <f t="shared" si="50"/>
        <v/>
      </c>
      <c r="AV138" s="405" t="str">
        <f t="shared" si="51"/>
        <v/>
      </c>
      <c r="AW138" s="414"/>
      <c r="AX138" s="289"/>
      <c r="AY138" s="289"/>
      <c r="AZ138" s="296"/>
    </row>
    <row r="139" spans="1:52" ht="22.5" customHeight="1">
      <c r="A139" s="120"/>
      <c r="B139" s="259" t="str">
        <f>IF(ISBLANK('Baseline Paddock Data'!B139),"",'Baseline Paddock Data'!B139)</f>
        <v/>
      </c>
      <c r="C139" s="83" t="str">
        <f>IF(ISBLANK('Baseline Paddock Data'!C139),"",'Baseline Paddock Data'!C139)</f>
        <v/>
      </c>
      <c r="D139" s="326">
        <f>IF(ISBLANK(C139),"",(IF(ISBLANK('Baseline Paddock Data'!D139),'Baseline Paddock Data'!F139,'Baseline Paddock Data'!D139/2.471)))</f>
        <v>0</v>
      </c>
      <c r="E139" s="326">
        <f>IF(ISBLANK(C139),"",(IF(ISBLANK('Baseline Paddock Data'!E139),'Baseline Paddock Data'!G139,'Baseline Paddock Data'!E139/2.471)))</f>
        <v>0</v>
      </c>
      <c r="F139" s="230" t="str">
        <f>IF(ISBLANK('Baseline Paddock Data'!H139),"",'Baseline Paddock Data'!H139)</f>
        <v/>
      </c>
      <c r="G139" s="271"/>
      <c r="H139" s="272"/>
      <c r="I139" s="92">
        <f>IF(ISBLANK(G139), 'Enter Head to Work Out AE'!D137, (G139*H139))</f>
        <v>0</v>
      </c>
      <c r="J139" s="278"/>
      <c r="K139" s="278"/>
      <c r="L139" s="237" t="str">
        <f t="shared" ref="L139:L202" si="52">IF(K139-J139&gt;0,K139-J139,"")</f>
        <v/>
      </c>
      <c r="M139" s="94" t="str">
        <f t="shared" ref="M139:M202" si="53">IFERROR(L139*I139,"")</f>
        <v/>
      </c>
      <c r="N139" s="96" t="str">
        <f t="shared" ref="N139:N202" si="54">IFERROR(M139/$E139,"")</f>
        <v/>
      </c>
      <c r="O139" s="281"/>
      <c r="P139" s="99" t="str">
        <f t="shared" ref="P139:P202" si="55">IFERROR((O139-N139),"")</f>
        <v/>
      </c>
      <c r="Q139" s="97" t="str">
        <f t="shared" ref="Q139:Q202" si="56">IF(P139&lt;0,J139+(((O139*$E139)/M139)*(K139-J139)),"")</f>
        <v/>
      </c>
      <c r="R139" s="97" t="str">
        <f t="shared" ref="R139:R202" si="57">IF(Q139&gt;$R$9, "",Q139)</f>
        <v/>
      </c>
      <c r="S139" s="394" t="str">
        <f t="shared" ref="S139:S202" si="58">(IF($I139=0,"",(IF(((($O139*$E139)/($I139))&gt;180),"&gt;180",(($O139*$E139)/$I139)))))</f>
        <v/>
      </c>
      <c r="T139" s="400" t="str">
        <f t="shared" ref="T139:T202" si="59">IFERROR(IF($I139=0,"",IFERROR(((($O139*$E139)-(($T$9-$J139)*($I139)))/($I139)),"")),"")</f>
        <v/>
      </c>
      <c r="U139" s="271"/>
      <c r="V139" s="272"/>
      <c r="W139" s="92">
        <f>IF(ISBLANK(U139), 'Enter Head to Work Out AE'!$D137, (U139*V139))</f>
        <v>0</v>
      </c>
      <c r="X139" s="278"/>
      <c r="Y139" s="278"/>
      <c r="Z139" s="237" t="str">
        <f t="shared" ref="Z139:Z202" si="60">IF(Y139-X139&gt;0,Y139-X139,"")</f>
        <v/>
      </c>
      <c r="AA139" s="94" t="str">
        <f t="shared" ref="AA139:AA202" si="61">IFERROR(Z139*W139,"")</f>
        <v/>
      </c>
      <c r="AB139" s="96" t="str">
        <f t="shared" ref="AB139:AB202" si="62">IFERROR(AA139/$E139,"")</f>
        <v/>
      </c>
      <c r="AC139" s="538" t="str">
        <f t="shared" ref="AC139:AC202" si="63">P139</f>
        <v/>
      </c>
      <c r="AD139" s="99" t="str">
        <f t="shared" ref="AD139:AD202" si="64">IFERROR((AC139-AB139),"")</f>
        <v/>
      </c>
      <c r="AE139" s="97" t="str">
        <f t="shared" ref="AE139:AE202" si="65">IF(AD139&lt;0,X139+(((AC139*$E139)/AA139)*(Y139-X139)),"")</f>
        <v/>
      </c>
      <c r="AF139" s="97" t="str">
        <f t="shared" ref="AF139:AF202" si="66">IF(AE139&gt;$AF$9, "",AE139)</f>
        <v/>
      </c>
      <c r="AG139" s="394" t="str">
        <f t="shared" ref="AG139:AG202" si="67">IFERROR((IF($W139=0,"",(IF(((($AC139*$E139)/($W139))&gt;180),"&gt;180",(($AC139*$E139)/$W139))))),"")</f>
        <v/>
      </c>
      <c r="AH139" s="400" t="str">
        <f t="shared" ref="AH139:AH202" si="68">IF($U139=0,"",IFERROR(((($AC139*$E139)-(($AH$9-$X139)*($W139)))/($W139)),""))</f>
        <v/>
      </c>
      <c r="AI139" s="271"/>
      <c r="AJ139" s="272"/>
      <c r="AK139" s="92">
        <f>IF(ISBLANK(AI139), 'Enter Head to Work Out AE'!$D137, (AI139*AJ139))</f>
        <v>0</v>
      </c>
      <c r="AL139" s="278"/>
      <c r="AM139" s="278"/>
      <c r="AN139" s="237" t="str">
        <f t="shared" ref="AN139:AN202" si="69">IF(AM139-AL139&gt;0,AM139-AL139,"")</f>
        <v/>
      </c>
      <c r="AO139" s="94" t="str">
        <f t="shared" ref="AO139:AO202" si="70">IFERROR(AN139*AK139,"")</f>
        <v/>
      </c>
      <c r="AP139" s="96" t="str">
        <f t="shared" ref="AP139:AP202" si="71">IFERROR(AO139/$E139,"")</f>
        <v/>
      </c>
      <c r="AQ139" s="538" t="str">
        <f t="shared" ref="AQ139:AQ202" si="72">AD139</f>
        <v/>
      </c>
      <c r="AR139" s="99" t="str">
        <f t="shared" ref="AR139:AR202" si="73">IFERROR((AQ139-AP139),"")</f>
        <v/>
      </c>
      <c r="AS139" s="97" t="str">
        <f t="shared" ref="AS139:AS202" si="74">IF(AR139&lt;0,AL139+(((AQ139*$E139)/AO139)*(AM139-AL139)),"")</f>
        <v/>
      </c>
      <c r="AT139" s="97" t="str">
        <f t="shared" ref="AT139:AT202" si="75">IF(AS139&gt;$AT$9, "",AS139)</f>
        <v/>
      </c>
      <c r="AU139" s="394" t="str">
        <f t="shared" ref="AU139:AU202" si="76">IFERROR((IF($AK139=0,"",(IF(((($AQ139*$E139)/($AK139))&gt;180),"&gt;180",(($AQ139*$E139)/$AK139))))),"")</f>
        <v/>
      </c>
      <c r="AV139" s="405" t="str">
        <f t="shared" ref="AV139:AV202" si="77">IF($AI139=0,"",IFERROR(((($AQ139*$E139)-(($AV$9-$AL139)*($AK139)))/($AK139)),""))</f>
        <v/>
      </c>
      <c r="AW139" s="414"/>
      <c r="AX139" s="289"/>
      <c r="AY139" s="289"/>
      <c r="AZ139" s="296"/>
    </row>
    <row r="140" spans="1:52" ht="22.5" customHeight="1">
      <c r="A140" s="120"/>
      <c r="B140" s="259" t="str">
        <f>IF(ISBLANK('Baseline Paddock Data'!B140),"",'Baseline Paddock Data'!B140)</f>
        <v/>
      </c>
      <c r="C140" s="83" t="str">
        <f>IF(ISBLANK('Baseline Paddock Data'!C140),"",'Baseline Paddock Data'!C140)</f>
        <v/>
      </c>
      <c r="D140" s="326">
        <f>IF(ISBLANK(C140),"",(IF(ISBLANK('Baseline Paddock Data'!D140),'Baseline Paddock Data'!F140,'Baseline Paddock Data'!D140/2.471)))</f>
        <v>0</v>
      </c>
      <c r="E140" s="326">
        <f>IF(ISBLANK(C140),"",(IF(ISBLANK('Baseline Paddock Data'!E140),'Baseline Paddock Data'!G140,'Baseline Paddock Data'!E140/2.471)))</f>
        <v>0</v>
      </c>
      <c r="F140" s="230" t="str">
        <f>IF(ISBLANK('Baseline Paddock Data'!H140),"",'Baseline Paddock Data'!H140)</f>
        <v/>
      </c>
      <c r="G140" s="271"/>
      <c r="H140" s="272"/>
      <c r="I140" s="92">
        <f>IF(ISBLANK(G140), 'Enter Head to Work Out AE'!D138, (G140*H140))</f>
        <v>0</v>
      </c>
      <c r="J140" s="278"/>
      <c r="K140" s="278"/>
      <c r="L140" s="237" t="str">
        <f t="shared" si="52"/>
        <v/>
      </c>
      <c r="M140" s="94" t="str">
        <f t="shared" si="53"/>
        <v/>
      </c>
      <c r="N140" s="96" t="str">
        <f t="shared" si="54"/>
        <v/>
      </c>
      <c r="O140" s="281"/>
      <c r="P140" s="99" t="str">
        <f t="shared" si="55"/>
        <v/>
      </c>
      <c r="Q140" s="97" t="str">
        <f t="shared" si="56"/>
        <v/>
      </c>
      <c r="R140" s="97" t="str">
        <f t="shared" si="57"/>
        <v/>
      </c>
      <c r="S140" s="394" t="str">
        <f t="shared" si="58"/>
        <v/>
      </c>
      <c r="T140" s="400" t="str">
        <f t="shared" si="59"/>
        <v/>
      </c>
      <c r="U140" s="271"/>
      <c r="V140" s="272"/>
      <c r="W140" s="92">
        <f>IF(ISBLANK(U140), 'Enter Head to Work Out AE'!$D138, (U140*V140))</f>
        <v>0</v>
      </c>
      <c r="X140" s="278"/>
      <c r="Y140" s="278"/>
      <c r="Z140" s="237" t="str">
        <f t="shared" si="60"/>
        <v/>
      </c>
      <c r="AA140" s="94" t="str">
        <f t="shared" si="61"/>
        <v/>
      </c>
      <c r="AB140" s="96" t="str">
        <f t="shared" si="62"/>
        <v/>
      </c>
      <c r="AC140" s="538" t="str">
        <f t="shared" si="63"/>
        <v/>
      </c>
      <c r="AD140" s="99" t="str">
        <f t="shared" si="64"/>
        <v/>
      </c>
      <c r="AE140" s="97" t="str">
        <f t="shared" si="65"/>
        <v/>
      </c>
      <c r="AF140" s="97" t="str">
        <f t="shared" si="66"/>
        <v/>
      </c>
      <c r="AG140" s="394" t="str">
        <f t="shared" si="67"/>
        <v/>
      </c>
      <c r="AH140" s="400" t="str">
        <f t="shared" si="68"/>
        <v/>
      </c>
      <c r="AI140" s="271"/>
      <c r="AJ140" s="272"/>
      <c r="AK140" s="92">
        <f>IF(ISBLANK(AI140), 'Enter Head to Work Out AE'!$D138, (AI140*AJ140))</f>
        <v>0</v>
      </c>
      <c r="AL140" s="278"/>
      <c r="AM140" s="278"/>
      <c r="AN140" s="237" t="str">
        <f t="shared" si="69"/>
        <v/>
      </c>
      <c r="AO140" s="94" t="str">
        <f t="shared" si="70"/>
        <v/>
      </c>
      <c r="AP140" s="96" t="str">
        <f t="shared" si="71"/>
        <v/>
      </c>
      <c r="AQ140" s="538" t="str">
        <f t="shared" si="72"/>
        <v/>
      </c>
      <c r="AR140" s="99" t="str">
        <f t="shared" si="73"/>
        <v/>
      </c>
      <c r="AS140" s="97" t="str">
        <f t="shared" si="74"/>
        <v/>
      </c>
      <c r="AT140" s="97" t="str">
        <f t="shared" si="75"/>
        <v/>
      </c>
      <c r="AU140" s="394" t="str">
        <f t="shared" si="76"/>
        <v/>
      </c>
      <c r="AV140" s="405" t="str">
        <f t="shared" si="77"/>
        <v/>
      </c>
      <c r="AW140" s="414"/>
      <c r="AX140" s="289"/>
      <c r="AY140" s="289"/>
      <c r="AZ140" s="296"/>
    </row>
    <row r="141" spans="1:52" ht="22.5" customHeight="1">
      <c r="A141" s="120"/>
      <c r="B141" s="259" t="str">
        <f>IF(ISBLANK('Baseline Paddock Data'!B141),"",'Baseline Paddock Data'!B141)</f>
        <v/>
      </c>
      <c r="C141" s="83" t="str">
        <f>IF(ISBLANK('Baseline Paddock Data'!C141),"",'Baseline Paddock Data'!C141)</f>
        <v/>
      </c>
      <c r="D141" s="326">
        <f>IF(ISBLANK(C141),"",(IF(ISBLANK('Baseline Paddock Data'!D141),'Baseline Paddock Data'!F141,'Baseline Paddock Data'!D141/2.471)))</f>
        <v>0</v>
      </c>
      <c r="E141" s="326">
        <f>IF(ISBLANK(C141),"",(IF(ISBLANK('Baseline Paddock Data'!E141),'Baseline Paddock Data'!G141,'Baseline Paddock Data'!E141/2.471)))</f>
        <v>0</v>
      </c>
      <c r="F141" s="230" t="str">
        <f>IF(ISBLANK('Baseline Paddock Data'!H141),"",'Baseline Paddock Data'!H141)</f>
        <v/>
      </c>
      <c r="G141" s="271"/>
      <c r="H141" s="272"/>
      <c r="I141" s="92">
        <f>IF(ISBLANK(G141), 'Enter Head to Work Out AE'!D139, (G141*H141))</f>
        <v>0</v>
      </c>
      <c r="J141" s="278"/>
      <c r="K141" s="278"/>
      <c r="L141" s="237" t="str">
        <f t="shared" si="52"/>
        <v/>
      </c>
      <c r="M141" s="94" t="str">
        <f t="shared" si="53"/>
        <v/>
      </c>
      <c r="N141" s="96" t="str">
        <f t="shared" si="54"/>
        <v/>
      </c>
      <c r="O141" s="281"/>
      <c r="P141" s="99" t="str">
        <f t="shared" si="55"/>
        <v/>
      </c>
      <c r="Q141" s="97" t="str">
        <f t="shared" si="56"/>
        <v/>
      </c>
      <c r="R141" s="97" t="str">
        <f t="shared" si="57"/>
        <v/>
      </c>
      <c r="S141" s="394" t="str">
        <f t="shared" si="58"/>
        <v/>
      </c>
      <c r="T141" s="400" t="str">
        <f t="shared" si="59"/>
        <v/>
      </c>
      <c r="U141" s="271"/>
      <c r="V141" s="272"/>
      <c r="W141" s="92">
        <f>IF(ISBLANK(U141), 'Enter Head to Work Out AE'!$D139, (U141*V141))</f>
        <v>0</v>
      </c>
      <c r="X141" s="278"/>
      <c r="Y141" s="278"/>
      <c r="Z141" s="237" t="str">
        <f t="shared" si="60"/>
        <v/>
      </c>
      <c r="AA141" s="94" t="str">
        <f t="shared" si="61"/>
        <v/>
      </c>
      <c r="AB141" s="96" t="str">
        <f t="shared" si="62"/>
        <v/>
      </c>
      <c r="AC141" s="538" t="str">
        <f t="shared" si="63"/>
        <v/>
      </c>
      <c r="AD141" s="99" t="str">
        <f t="shared" si="64"/>
        <v/>
      </c>
      <c r="AE141" s="97" t="str">
        <f t="shared" si="65"/>
        <v/>
      </c>
      <c r="AF141" s="97" t="str">
        <f t="shared" si="66"/>
        <v/>
      </c>
      <c r="AG141" s="394" t="str">
        <f t="shared" si="67"/>
        <v/>
      </c>
      <c r="AH141" s="400" t="str">
        <f t="shared" si="68"/>
        <v/>
      </c>
      <c r="AI141" s="271"/>
      <c r="AJ141" s="272"/>
      <c r="AK141" s="92">
        <f>IF(ISBLANK(AI141), 'Enter Head to Work Out AE'!$D139, (AI141*AJ141))</f>
        <v>0</v>
      </c>
      <c r="AL141" s="278"/>
      <c r="AM141" s="278"/>
      <c r="AN141" s="237" t="str">
        <f t="shared" si="69"/>
        <v/>
      </c>
      <c r="AO141" s="94" t="str">
        <f t="shared" si="70"/>
        <v/>
      </c>
      <c r="AP141" s="96" t="str">
        <f t="shared" si="71"/>
        <v/>
      </c>
      <c r="AQ141" s="538" t="str">
        <f t="shared" si="72"/>
        <v/>
      </c>
      <c r="AR141" s="99" t="str">
        <f t="shared" si="73"/>
        <v/>
      </c>
      <c r="AS141" s="97" t="str">
        <f t="shared" si="74"/>
        <v/>
      </c>
      <c r="AT141" s="97" t="str">
        <f t="shared" si="75"/>
        <v/>
      </c>
      <c r="AU141" s="394" t="str">
        <f t="shared" si="76"/>
        <v/>
      </c>
      <c r="AV141" s="405" t="str">
        <f t="shared" si="77"/>
        <v/>
      </c>
      <c r="AW141" s="414"/>
      <c r="AX141" s="289"/>
      <c r="AY141" s="289"/>
      <c r="AZ141" s="296"/>
    </row>
    <row r="142" spans="1:52" ht="22.5" customHeight="1">
      <c r="A142" s="120"/>
      <c r="B142" s="259" t="str">
        <f>IF(ISBLANK('Baseline Paddock Data'!B142),"",'Baseline Paddock Data'!B142)</f>
        <v/>
      </c>
      <c r="C142" s="83" t="str">
        <f>IF(ISBLANK('Baseline Paddock Data'!C142),"",'Baseline Paddock Data'!C142)</f>
        <v/>
      </c>
      <c r="D142" s="326">
        <f>IF(ISBLANK(C142),"",(IF(ISBLANK('Baseline Paddock Data'!D142),'Baseline Paddock Data'!F142,'Baseline Paddock Data'!D142/2.471)))</f>
        <v>0</v>
      </c>
      <c r="E142" s="326">
        <f>IF(ISBLANK(C142),"",(IF(ISBLANK('Baseline Paddock Data'!E142),'Baseline Paddock Data'!G142,'Baseline Paddock Data'!E142/2.471)))</f>
        <v>0</v>
      </c>
      <c r="F142" s="230" t="str">
        <f>IF(ISBLANK('Baseline Paddock Data'!H142),"",'Baseline Paddock Data'!H142)</f>
        <v/>
      </c>
      <c r="G142" s="271"/>
      <c r="H142" s="272"/>
      <c r="I142" s="92">
        <f>IF(ISBLANK(G142), 'Enter Head to Work Out AE'!D140, (G142*H142))</f>
        <v>0</v>
      </c>
      <c r="J142" s="278"/>
      <c r="K142" s="278"/>
      <c r="L142" s="237" t="str">
        <f t="shared" si="52"/>
        <v/>
      </c>
      <c r="M142" s="94" t="str">
        <f t="shared" si="53"/>
        <v/>
      </c>
      <c r="N142" s="96" t="str">
        <f t="shared" si="54"/>
        <v/>
      </c>
      <c r="O142" s="281"/>
      <c r="P142" s="99" t="str">
        <f t="shared" si="55"/>
        <v/>
      </c>
      <c r="Q142" s="97" t="str">
        <f t="shared" si="56"/>
        <v/>
      </c>
      <c r="R142" s="97" t="str">
        <f t="shared" si="57"/>
        <v/>
      </c>
      <c r="S142" s="394" t="str">
        <f t="shared" si="58"/>
        <v/>
      </c>
      <c r="T142" s="400" t="str">
        <f t="shared" si="59"/>
        <v/>
      </c>
      <c r="U142" s="271"/>
      <c r="V142" s="272"/>
      <c r="W142" s="92">
        <f>IF(ISBLANK(U142), 'Enter Head to Work Out AE'!$D140, (U142*V142))</f>
        <v>0</v>
      </c>
      <c r="X142" s="278"/>
      <c r="Y142" s="278"/>
      <c r="Z142" s="237" t="str">
        <f t="shared" si="60"/>
        <v/>
      </c>
      <c r="AA142" s="94" t="str">
        <f t="shared" si="61"/>
        <v/>
      </c>
      <c r="AB142" s="96" t="str">
        <f t="shared" si="62"/>
        <v/>
      </c>
      <c r="AC142" s="538" t="str">
        <f t="shared" si="63"/>
        <v/>
      </c>
      <c r="AD142" s="99" t="str">
        <f t="shared" si="64"/>
        <v/>
      </c>
      <c r="AE142" s="97" t="str">
        <f t="shared" si="65"/>
        <v/>
      </c>
      <c r="AF142" s="97" t="str">
        <f t="shared" si="66"/>
        <v/>
      </c>
      <c r="AG142" s="394" t="str">
        <f t="shared" si="67"/>
        <v/>
      </c>
      <c r="AH142" s="400" t="str">
        <f t="shared" si="68"/>
        <v/>
      </c>
      <c r="AI142" s="271"/>
      <c r="AJ142" s="272"/>
      <c r="AK142" s="92">
        <f>IF(ISBLANK(AI142), 'Enter Head to Work Out AE'!$D140, (AI142*AJ142))</f>
        <v>0</v>
      </c>
      <c r="AL142" s="278"/>
      <c r="AM142" s="278"/>
      <c r="AN142" s="237" t="str">
        <f t="shared" si="69"/>
        <v/>
      </c>
      <c r="AO142" s="94" t="str">
        <f t="shared" si="70"/>
        <v/>
      </c>
      <c r="AP142" s="96" t="str">
        <f t="shared" si="71"/>
        <v/>
      </c>
      <c r="AQ142" s="538" t="str">
        <f t="shared" si="72"/>
        <v/>
      </c>
      <c r="AR142" s="99" t="str">
        <f t="shared" si="73"/>
        <v/>
      </c>
      <c r="AS142" s="97" t="str">
        <f t="shared" si="74"/>
        <v/>
      </c>
      <c r="AT142" s="97" t="str">
        <f t="shared" si="75"/>
        <v/>
      </c>
      <c r="AU142" s="394" t="str">
        <f t="shared" si="76"/>
        <v/>
      </c>
      <c r="AV142" s="405" t="str">
        <f t="shared" si="77"/>
        <v/>
      </c>
      <c r="AW142" s="414"/>
      <c r="AX142" s="289"/>
      <c r="AY142" s="289"/>
      <c r="AZ142" s="296"/>
    </row>
    <row r="143" spans="1:52" ht="22.5" customHeight="1">
      <c r="A143" s="120"/>
      <c r="B143" s="259" t="str">
        <f>IF(ISBLANK('Baseline Paddock Data'!B143),"",'Baseline Paddock Data'!B143)</f>
        <v/>
      </c>
      <c r="C143" s="83" t="str">
        <f>IF(ISBLANK('Baseline Paddock Data'!C143),"",'Baseline Paddock Data'!C143)</f>
        <v/>
      </c>
      <c r="D143" s="326">
        <f>IF(ISBLANK(C143),"",(IF(ISBLANK('Baseline Paddock Data'!D143),'Baseline Paddock Data'!F143,'Baseline Paddock Data'!D143/2.471)))</f>
        <v>0</v>
      </c>
      <c r="E143" s="326">
        <f>IF(ISBLANK(C143),"",(IF(ISBLANK('Baseline Paddock Data'!E143),'Baseline Paddock Data'!G143,'Baseline Paddock Data'!E143/2.471)))</f>
        <v>0</v>
      </c>
      <c r="F143" s="230" t="str">
        <f>IF(ISBLANK('Baseline Paddock Data'!H143),"",'Baseline Paddock Data'!H143)</f>
        <v/>
      </c>
      <c r="G143" s="271"/>
      <c r="H143" s="272"/>
      <c r="I143" s="92">
        <f>IF(ISBLANK(G143), 'Enter Head to Work Out AE'!D141, (G143*H143))</f>
        <v>0</v>
      </c>
      <c r="J143" s="278"/>
      <c r="K143" s="278"/>
      <c r="L143" s="237" t="str">
        <f t="shared" si="52"/>
        <v/>
      </c>
      <c r="M143" s="94" t="str">
        <f t="shared" si="53"/>
        <v/>
      </c>
      <c r="N143" s="96" t="str">
        <f t="shared" si="54"/>
        <v/>
      </c>
      <c r="O143" s="281"/>
      <c r="P143" s="99" t="str">
        <f t="shared" si="55"/>
        <v/>
      </c>
      <c r="Q143" s="97" t="str">
        <f t="shared" si="56"/>
        <v/>
      </c>
      <c r="R143" s="97" t="str">
        <f t="shared" si="57"/>
        <v/>
      </c>
      <c r="S143" s="394" t="str">
        <f t="shared" si="58"/>
        <v/>
      </c>
      <c r="T143" s="400" t="str">
        <f t="shared" si="59"/>
        <v/>
      </c>
      <c r="U143" s="271"/>
      <c r="V143" s="272"/>
      <c r="W143" s="92">
        <f>IF(ISBLANK(U143), 'Enter Head to Work Out AE'!$D141, (U143*V143))</f>
        <v>0</v>
      </c>
      <c r="X143" s="278"/>
      <c r="Y143" s="278"/>
      <c r="Z143" s="237" t="str">
        <f t="shared" si="60"/>
        <v/>
      </c>
      <c r="AA143" s="94" t="str">
        <f t="shared" si="61"/>
        <v/>
      </c>
      <c r="AB143" s="96" t="str">
        <f t="shared" si="62"/>
        <v/>
      </c>
      <c r="AC143" s="538" t="str">
        <f t="shared" si="63"/>
        <v/>
      </c>
      <c r="AD143" s="99" t="str">
        <f t="shared" si="64"/>
        <v/>
      </c>
      <c r="AE143" s="97" t="str">
        <f t="shared" si="65"/>
        <v/>
      </c>
      <c r="AF143" s="97" t="str">
        <f t="shared" si="66"/>
        <v/>
      </c>
      <c r="AG143" s="394" t="str">
        <f t="shared" si="67"/>
        <v/>
      </c>
      <c r="AH143" s="400" t="str">
        <f t="shared" si="68"/>
        <v/>
      </c>
      <c r="AI143" s="271"/>
      <c r="AJ143" s="272"/>
      <c r="AK143" s="92">
        <f>IF(ISBLANK(AI143), 'Enter Head to Work Out AE'!$D141, (AI143*AJ143))</f>
        <v>0</v>
      </c>
      <c r="AL143" s="278"/>
      <c r="AM143" s="278"/>
      <c r="AN143" s="237" t="str">
        <f t="shared" si="69"/>
        <v/>
      </c>
      <c r="AO143" s="94" t="str">
        <f t="shared" si="70"/>
        <v/>
      </c>
      <c r="AP143" s="96" t="str">
        <f t="shared" si="71"/>
        <v/>
      </c>
      <c r="AQ143" s="538" t="str">
        <f t="shared" si="72"/>
        <v/>
      </c>
      <c r="AR143" s="99" t="str">
        <f t="shared" si="73"/>
        <v/>
      </c>
      <c r="AS143" s="97" t="str">
        <f t="shared" si="74"/>
        <v/>
      </c>
      <c r="AT143" s="97" t="str">
        <f t="shared" si="75"/>
        <v/>
      </c>
      <c r="AU143" s="394" t="str">
        <f t="shared" si="76"/>
        <v/>
      </c>
      <c r="AV143" s="405" t="str">
        <f t="shared" si="77"/>
        <v/>
      </c>
      <c r="AW143" s="414"/>
      <c r="AX143" s="289"/>
      <c r="AY143" s="289"/>
      <c r="AZ143" s="296"/>
    </row>
    <row r="144" spans="1:52" ht="22.5" customHeight="1">
      <c r="A144" s="120"/>
      <c r="B144" s="259" t="str">
        <f>IF(ISBLANK('Baseline Paddock Data'!B144),"",'Baseline Paddock Data'!B144)</f>
        <v/>
      </c>
      <c r="C144" s="83" t="str">
        <f>IF(ISBLANK('Baseline Paddock Data'!C144),"",'Baseline Paddock Data'!C144)</f>
        <v/>
      </c>
      <c r="D144" s="326">
        <f>IF(ISBLANK(C144),"",(IF(ISBLANK('Baseline Paddock Data'!D144),'Baseline Paddock Data'!F144,'Baseline Paddock Data'!D144/2.471)))</f>
        <v>0</v>
      </c>
      <c r="E144" s="326">
        <f>IF(ISBLANK(C144),"",(IF(ISBLANK('Baseline Paddock Data'!E144),'Baseline Paddock Data'!G144,'Baseline Paddock Data'!E144/2.471)))</f>
        <v>0</v>
      </c>
      <c r="F144" s="230" t="str">
        <f>IF(ISBLANK('Baseline Paddock Data'!H144),"",'Baseline Paddock Data'!H144)</f>
        <v/>
      </c>
      <c r="G144" s="271"/>
      <c r="H144" s="272"/>
      <c r="I144" s="92">
        <f>IF(ISBLANK(G144), 'Enter Head to Work Out AE'!D142, (G144*H144))</f>
        <v>0</v>
      </c>
      <c r="J144" s="278"/>
      <c r="K144" s="278"/>
      <c r="L144" s="237" t="str">
        <f t="shared" si="52"/>
        <v/>
      </c>
      <c r="M144" s="94" t="str">
        <f t="shared" si="53"/>
        <v/>
      </c>
      <c r="N144" s="96" t="str">
        <f t="shared" si="54"/>
        <v/>
      </c>
      <c r="O144" s="281"/>
      <c r="P144" s="99" t="str">
        <f t="shared" si="55"/>
        <v/>
      </c>
      <c r="Q144" s="97" t="str">
        <f t="shared" si="56"/>
        <v/>
      </c>
      <c r="R144" s="97" t="str">
        <f t="shared" si="57"/>
        <v/>
      </c>
      <c r="S144" s="394" t="str">
        <f t="shared" si="58"/>
        <v/>
      </c>
      <c r="T144" s="400" t="str">
        <f t="shared" si="59"/>
        <v/>
      </c>
      <c r="U144" s="271"/>
      <c r="V144" s="272"/>
      <c r="W144" s="92">
        <f>IF(ISBLANK(U144), 'Enter Head to Work Out AE'!$D142, (U144*V144))</f>
        <v>0</v>
      </c>
      <c r="X144" s="278"/>
      <c r="Y144" s="278"/>
      <c r="Z144" s="237" t="str">
        <f t="shared" si="60"/>
        <v/>
      </c>
      <c r="AA144" s="94" t="str">
        <f t="shared" si="61"/>
        <v/>
      </c>
      <c r="AB144" s="96" t="str">
        <f t="shared" si="62"/>
        <v/>
      </c>
      <c r="AC144" s="538" t="str">
        <f t="shared" si="63"/>
        <v/>
      </c>
      <c r="AD144" s="99" t="str">
        <f t="shared" si="64"/>
        <v/>
      </c>
      <c r="AE144" s="97" t="str">
        <f t="shared" si="65"/>
        <v/>
      </c>
      <c r="AF144" s="97" t="str">
        <f t="shared" si="66"/>
        <v/>
      </c>
      <c r="AG144" s="394" t="str">
        <f t="shared" si="67"/>
        <v/>
      </c>
      <c r="AH144" s="400" t="str">
        <f t="shared" si="68"/>
        <v/>
      </c>
      <c r="AI144" s="271"/>
      <c r="AJ144" s="272"/>
      <c r="AK144" s="92">
        <f>IF(ISBLANK(AI144), 'Enter Head to Work Out AE'!$D142, (AI144*AJ144))</f>
        <v>0</v>
      </c>
      <c r="AL144" s="278"/>
      <c r="AM144" s="278"/>
      <c r="AN144" s="237" t="str">
        <f t="shared" si="69"/>
        <v/>
      </c>
      <c r="AO144" s="94" t="str">
        <f t="shared" si="70"/>
        <v/>
      </c>
      <c r="AP144" s="96" t="str">
        <f t="shared" si="71"/>
        <v/>
      </c>
      <c r="AQ144" s="538" t="str">
        <f t="shared" si="72"/>
        <v/>
      </c>
      <c r="AR144" s="99" t="str">
        <f t="shared" si="73"/>
        <v/>
      </c>
      <c r="AS144" s="97" t="str">
        <f t="shared" si="74"/>
        <v/>
      </c>
      <c r="AT144" s="97" t="str">
        <f t="shared" si="75"/>
        <v/>
      </c>
      <c r="AU144" s="394" t="str">
        <f t="shared" si="76"/>
        <v/>
      </c>
      <c r="AV144" s="405" t="str">
        <f t="shared" si="77"/>
        <v/>
      </c>
      <c r="AW144" s="414"/>
      <c r="AX144" s="289"/>
      <c r="AY144" s="289"/>
      <c r="AZ144" s="296"/>
    </row>
    <row r="145" spans="1:52" ht="22.5" customHeight="1">
      <c r="A145" s="120"/>
      <c r="B145" s="259" t="str">
        <f>IF(ISBLANK('Baseline Paddock Data'!B145),"",'Baseline Paddock Data'!B145)</f>
        <v/>
      </c>
      <c r="C145" s="83" t="str">
        <f>IF(ISBLANK('Baseline Paddock Data'!C145),"",'Baseline Paddock Data'!C145)</f>
        <v/>
      </c>
      <c r="D145" s="326">
        <f>IF(ISBLANK(C145),"",(IF(ISBLANK('Baseline Paddock Data'!D145),'Baseline Paddock Data'!F145,'Baseline Paddock Data'!D145/2.471)))</f>
        <v>0</v>
      </c>
      <c r="E145" s="326">
        <f>IF(ISBLANK(C145),"",(IF(ISBLANK('Baseline Paddock Data'!E145),'Baseline Paddock Data'!G145,'Baseline Paddock Data'!E145/2.471)))</f>
        <v>0</v>
      </c>
      <c r="F145" s="230" t="str">
        <f>IF(ISBLANK('Baseline Paddock Data'!H145),"",'Baseline Paddock Data'!H145)</f>
        <v/>
      </c>
      <c r="G145" s="271"/>
      <c r="H145" s="272"/>
      <c r="I145" s="92">
        <f>IF(ISBLANK(G145), 'Enter Head to Work Out AE'!D143, (G145*H145))</f>
        <v>0</v>
      </c>
      <c r="J145" s="278"/>
      <c r="K145" s="278"/>
      <c r="L145" s="237" t="str">
        <f t="shared" si="52"/>
        <v/>
      </c>
      <c r="M145" s="94" t="str">
        <f t="shared" si="53"/>
        <v/>
      </c>
      <c r="N145" s="96" t="str">
        <f t="shared" si="54"/>
        <v/>
      </c>
      <c r="O145" s="281"/>
      <c r="P145" s="99" t="str">
        <f t="shared" si="55"/>
        <v/>
      </c>
      <c r="Q145" s="97" t="str">
        <f t="shared" si="56"/>
        <v/>
      </c>
      <c r="R145" s="97" t="str">
        <f t="shared" si="57"/>
        <v/>
      </c>
      <c r="S145" s="394" t="str">
        <f t="shared" si="58"/>
        <v/>
      </c>
      <c r="T145" s="400" t="str">
        <f t="shared" si="59"/>
        <v/>
      </c>
      <c r="U145" s="271"/>
      <c r="V145" s="272"/>
      <c r="W145" s="92">
        <f>IF(ISBLANK(U145), 'Enter Head to Work Out AE'!$D143, (U145*V145))</f>
        <v>0</v>
      </c>
      <c r="X145" s="278"/>
      <c r="Y145" s="278"/>
      <c r="Z145" s="237" t="str">
        <f t="shared" si="60"/>
        <v/>
      </c>
      <c r="AA145" s="94" t="str">
        <f t="shared" si="61"/>
        <v/>
      </c>
      <c r="AB145" s="96" t="str">
        <f t="shared" si="62"/>
        <v/>
      </c>
      <c r="AC145" s="538" t="str">
        <f t="shared" si="63"/>
        <v/>
      </c>
      <c r="AD145" s="99" t="str">
        <f t="shared" si="64"/>
        <v/>
      </c>
      <c r="AE145" s="97" t="str">
        <f t="shared" si="65"/>
        <v/>
      </c>
      <c r="AF145" s="97" t="str">
        <f t="shared" si="66"/>
        <v/>
      </c>
      <c r="AG145" s="394" t="str">
        <f t="shared" si="67"/>
        <v/>
      </c>
      <c r="AH145" s="400" t="str">
        <f t="shared" si="68"/>
        <v/>
      </c>
      <c r="AI145" s="271"/>
      <c r="AJ145" s="272"/>
      <c r="AK145" s="92">
        <f>IF(ISBLANK(AI145), 'Enter Head to Work Out AE'!$D143, (AI145*AJ145))</f>
        <v>0</v>
      </c>
      <c r="AL145" s="278"/>
      <c r="AM145" s="278"/>
      <c r="AN145" s="237" t="str">
        <f t="shared" si="69"/>
        <v/>
      </c>
      <c r="AO145" s="94" t="str">
        <f t="shared" si="70"/>
        <v/>
      </c>
      <c r="AP145" s="96" t="str">
        <f t="shared" si="71"/>
        <v/>
      </c>
      <c r="AQ145" s="538" t="str">
        <f t="shared" si="72"/>
        <v/>
      </c>
      <c r="AR145" s="99" t="str">
        <f t="shared" si="73"/>
        <v/>
      </c>
      <c r="AS145" s="97" t="str">
        <f t="shared" si="74"/>
        <v/>
      </c>
      <c r="AT145" s="97" t="str">
        <f t="shared" si="75"/>
        <v/>
      </c>
      <c r="AU145" s="394" t="str">
        <f t="shared" si="76"/>
        <v/>
      </c>
      <c r="AV145" s="405" t="str">
        <f t="shared" si="77"/>
        <v/>
      </c>
      <c r="AW145" s="414"/>
      <c r="AX145" s="289"/>
      <c r="AY145" s="289"/>
      <c r="AZ145" s="296"/>
    </row>
    <row r="146" spans="1:52" ht="22.5" customHeight="1">
      <c r="A146" s="120"/>
      <c r="B146" s="259" t="str">
        <f>IF(ISBLANK('Baseline Paddock Data'!B146),"",'Baseline Paddock Data'!B146)</f>
        <v/>
      </c>
      <c r="C146" s="83" t="str">
        <f>IF(ISBLANK('Baseline Paddock Data'!C146),"",'Baseline Paddock Data'!C146)</f>
        <v/>
      </c>
      <c r="D146" s="326">
        <f>IF(ISBLANK(C146),"",(IF(ISBLANK('Baseline Paddock Data'!D146),'Baseline Paddock Data'!F146,'Baseline Paddock Data'!D146/2.471)))</f>
        <v>0</v>
      </c>
      <c r="E146" s="326">
        <f>IF(ISBLANK(C146),"",(IF(ISBLANK('Baseline Paddock Data'!E146),'Baseline Paddock Data'!G146,'Baseline Paddock Data'!E146/2.471)))</f>
        <v>0</v>
      </c>
      <c r="F146" s="230" t="str">
        <f>IF(ISBLANK('Baseline Paddock Data'!H146),"",'Baseline Paddock Data'!H146)</f>
        <v/>
      </c>
      <c r="G146" s="271"/>
      <c r="H146" s="272"/>
      <c r="I146" s="92">
        <f>IF(ISBLANK(G146), 'Enter Head to Work Out AE'!D144, (G146*H146))</f>
        <v>0</v>
      </c>
      <c r="J146" s="278"/>
      <c r="K146" s="278"/>
      <c r="L146" s="237" t="str">
        <f t="shared" si="52"/>
        <v/>
      </c>
      <c r="M146" s="94" t="str">
        <f t="shared" si="53"/>
        <v/>
      </c>
      <c r="N146" s="96" t="str">
        <f t="shared" si="54"/>
        <v/>
      </c>
      <c r="O146" s="281"/>
      <c r="P146" s="99" t="str">
        <f t="shared" si="55"/>
        <v/>
      </c>
      <c r="Q146" s="97" t="str">
        <f t="shared" si="56"/>
        <v/>
      </c>
      <c r="R146" s="97" t="str">
        <f t="shared" si="57"/>
        <v/>
      </c>
      <c r="S146" s="394" t="str">
        <f t="shared" si="58"/>
        <v/>
      </c>
      <c r="T146" s="400" t="str">
        <f t="shared" si="59"/>
        <v/>
      </c>
      <c r="U146" s="271"/>
      <c r="V146" s="272"/>
      <c r="W146" s="92">
        <f>IF(ISBLANK(U146), 'Enter Head to Work Out AE'!$D144, (U146*V146))</f>
        <v>0</v>
      </c>
      <c r="X146" s="278"/>
      <c r="Y146" s="278"/>
      <c r="Z146" s="237" t="str">
        <f t="shared" si="60"/>
        <v/>
      </c>
      <c r="AA146" s="94" t="str">
        <f t="shared" si="61"/>
        <v/>
      </c>
      <c r="AB146" s="96" t="str">
        <f t="shared" si="62"/>
        <v/>
      </c>
      <c r="AC146" s="538" t="str">
        <f t="shared" si="63"/>
        <v/>
      </c>
      <c r="AD146" s="99" t="str">
        <f t="shared" si="64"/>
        <v/>
      </c>
      <c r="AE146" s="97" t="str">
        <f t="shared" si="65"/>
        <v/>
      </c>
      <c r="AF146" s="97" t="str">
        <f t="shared" si="66"/>
        <v/>
      </c>
      <c r="AG146" s="394" t="str">
        <f t="shared" si="67"/>
        <v/>
      </c>
      <c r="AH146" s="400" t="str">
        <f t="shared" si="68"/>
        <v/>
      </c>
      <c r="AI146" s="271"/>
      <c r="AJ146" s="272"/>
      <c r="AK146" s="92">
        <f>IF(ISBLANK(AI146), 'Enter Head to Work Out AE'!$D144, (AI146*AJ146))</f>
        <v>0</v>
      </c>
      <c r="AL146" s="278"/>
      <c r="AM146" s="278"/>
      <c r="AN146" s="237" t="str">
        <f t="shared" si="69"/>
        <v/>
      </c>
      <c r="AO146" s="94" t="str">
        <f t="shared" si="70"/>
        <v/>
      </c>
      <c r="AP146" s="96" t="str">
        <f t="shared" si="71"/>
        <v/>
      </c>
      <c r="AQ146" s="538" t="str">
        <f t="shared" si="72"/>
        <v/>
      </c>
      <c r="AR146" s="99" t="str">
        <f t="shared" si="73"/>
        <v/>
      </c>
      <c r="AS146" s="97" t="str">
        <f t="shared" si="74"/>
        <v/>
      </c>
      <c r="AT146" s="97" t="str">
        <f t="shared" si="75"/>
        <v/>
      </c>
      <c r="AU146" s="394" t="str">
        <f t="shared" si="76"/>
        <v/>
      </c>
      <c r="AV146" s="405" t="str">
        <f t="shared" si="77"/>
        <v/>
      </c>
      <c r="AW146" s="414"/>
      <c r="AX146" s="289"/>
      <c r="AY146" s="289"/>
      <c r="AZ146" s="296"/>
    </row>
    <row r="147" spans="1:52" ht="22.5" customHeight="1">
      <c r="A147" s="120"/>
      <c r="B147" s="259" t="str">
        <f>IF(ISBLANK('Baseline Paddock Data'!B147),"",'Baseline Paddock Data'!B147)</f>
        <v/>
      </c>
      <c r="C147" s="83" t="str">
        <f>IF(ISBLANK('Baseline Paddock Data'!C147),"",'Baseline Paddock Data'!C147)</f>
        <v/>
      </c>
      <c r="D147" s="326">
        <f>IF(ISBLANK(C147),"",(IF(ISBLANK('Baseline Paddock Data'!D147),'Baseline Paddock Data'!F147,'Baseline Paddock Data'!D147/2.471)))</f>
        <v>0</v>
      </c>
      <c r="E147" s="326">
        <f>IF(ISBLANK(C147),"",(IF(ISBLANK('Baseline Paddock Data'!E147),'Baseline Paddock Data'!G147,'Baseline Paddock Data'!E147/2.471)))</f>
        <v>0</v>
      </c>
      <c r="F147" s="230" t="str">
        <f>IF(ISBLANK('Baseline Paddock Data'!H147),"",'Baseline Paddock Data'!H147)</f>
        <v/>
      </c>
      <c r="G147" s="271"/>
      <c r="H147" s="272"/>
      <c r="I147" s="92">
        <f>IF(ISBLANK(G147), 'Enter Head to Work Out AE'!D145, (G147*H147))</f>
        <v>0</v>
      </c>
      <c r="J147" s="278"/>
      <c r="K147" s="278"/>
      <c r="L147" s="237" t="str">
        <f t="shared" si="52"/>
        <v/>
      </c>
      <c r="M147" s="94" t="str">
        <f t="shared" si="53"/>
        <v/>
      </c>
      <c r="N147" s="96" t="str">
        <f t="shared" si="54"/>
        <v/>
      </c>
      <c r="O147" s="281"/>
      <c r="P147" s="99" t="str">
        <f t="shared" si="55"/>
        <v/>
      </c>
      <c r="Q147" s="97" t="str">
        <f t="shared" si="56"/>
        <v/>
      </c>
      <c r="R147" s="97" t="str">
        <f t="shared" si="57"/>
        <v/>
      </c>
      <c r="S147" s="394" t="str">
        <f t="shared" si="58"/>
        <v/>
      </c>
      <c r="T147" s="400" t="str">
        <f t="shared" si="59"/>
        <v/>
      </c>
      <c r="U147" s="271"/>
      <c r="V147" s="272"/>
      <c r="W147" s="92">
        <f>IF(ISBLANK(U147), 'Enter Head to Work Out AE'!$D145, (U147*V147))</f>
        <v>0</v>
      </c>
      <c r="X147" s="278"/>
      <c r="Y147" s="278"/>
      <c r="Z147" s="237" t="str">
        <f t="shared" si="60"/>
        <v/>
      </c>
      <c r="AA147" s="94" t="str">
        <f t="shared" si="61"/>
        <v/>
      </c>
      <c r="AB147" s="96" t="str">
        <f t="shared" si="62"/>
        <v/>
      </c>
      <c r="AC147" s="538" t="str">
        <f t="shared" si="63"/>
        <v/>
      </c>
      <c r="AD147" s="99" t="str">
        <f t="shared" si="64"/>
        <v/>
      </c>
      <c r="AE147" s="97" t="str">
        <f t="shared" si="65"/>
        <v/>
      </c>
      <c r="AF147" s="97" t="str">
        <f t="shared" si="66"/>
        <v/>
      </c>
      <c r="AG147" s="394" t="str">
        <f t="shared" si="67"/>
        <v/>
      </c>
      <c r="AH147" s="400" t="str">
        <f t="shared" si="68"/>
        <v/>
      </c>
      <c r="AI147" s="271"/>
      <c r="AJ147" s="272"/>
      <c r="AK147" s="92">
        <f>IF(ISBLANK(AI147), 'Enter Head to Work Out AE'!$D145, (AI147*AJ147))</f>
        <v>0</v>
      </c>
      <c r="AL147" s="278"/>
      <c r="AM147" s="278"/>
      <c r="AN147" s="237" t="str">
        <f t="shared" si="69"/>
        <v/>
      </c>
      <c r="AO147" s="94" t="str">
        <f t="shared" si="70"/>
        <v/>
      </c>
      <c r="AP147" s="96" t="str">
        <f t="shared" si="71"/>
        <v/>
      </c>
      <c r="AQ147" s="538" t="str">
        <f t="shared" si="72"/>
        <v/>
      </c>
      <c r="AR147" s="99" t="str">
        <f t="shared" si="73"/>
        <v/>
      </c>
      <c r="AS147" s="97" t="str">
        <f t="shared" si="74"/>
        <v/>
      </c>
      <c r="AT147" s="97" t="str">
        <f t="shared" si="75"/>
        <v/>
      </c>
      <c r="AU147" s="394" t="str">
        <f t="shared" si="76"/>
        <v/>
      </c>
      <c r="AV147" s="405" t="str">
        <f t="shared" si="77"/>
        <v/>
      </c>
      <c r="AW147" s="414"/>
      <c r="AX147" s="289"/>
      <c r="AY147" s="289"/>
      <c r="AZ147" s="296"/>
    </row>
    <row r="148" spans="1:52" ht="22.5" customHeight="1">
      <c r="A148" s="120"/>
      <c r="B148" s="259" t="str">
        <f>IF(ISBLANK('Baseline Paddock Data'!B148),"",'Baseline Paddock Data'!B148)</f>
        <v/>
      </c>
      <c r="C148" s="83" t="str">
        <f>IF(ISBLANK('Baseline Paddock Data'!C148),"",'Baseline Paddock Data'!C148)</f>
        <v/>
      </c>
      <c r="D148" s="326">
        <f>IF(ISBLANK(C148),"",(IF(ISBLANK('Baseline Paddock Data'!D148),'Baseline Paddock Data'!F148,'Baseline Paddock Data'!D148/2.471)))</f>
        <v>0</v>
      </c>
      <c r="E148" s="326">
        <f>IF(ISBLANK(C148),"",(IF(ISBLANK('Baseline Paddock Data'!E148),'Baseline Paddock Data'!G148,'Baseline Paddock Data'!E148/2.471)))</f>
        <v>0</v>
      </c>
      <c r="F148" s="230" t="str">
        <f>IF(ISBLANK('Baseline Paddock Data'!H148),"",'Baseline Paddock Data'!H148)</f>
        <v/>
      </c>
      <c r="G148" s="271"/>
      <c r="H148" s="272"/>
      <c r="I148" s="92">
        <f>IF(ISBLANK(G148), 'Enter Head to Work Out AE'!D146, (G148*H148))</f>
        <v>0</v>
      </c>
      <c r="J148" s="278"/>
      <c r="K148" s="278"/>
      <c r="L148" s="237" t="str">
        <f t="shared" si="52"/>
        <v/>
      </c>
      <c r="M148" s="94" t="str">
        <f t="shared" si="53"/>
        <v/>
      </c>
      <c r="N148" s="96" t="str">
        <f t="shared" si="54"/>
        <v/>
      </c>
      <c r="O148" s="281"/>
      <c r="P148" s="99" t="str">
        <f t="shared" si="55"/>
        <v/>
      </c>
      <c r="Q148" s="97" t="str">
        <f t="shared" si="56"/>
        <v/>
      </c>
      <c r="R148" s="97" t="str">
        <f t="shared" si="57"/>
        <v/>
      </c>
      <c r="S148" s="394" t="str">
        <f t="shared" si="58"/>
        <v/>
      </c>
      <c r="T148" s="400" t="str">
        <f t="shared" si="59"/>
        <v/>
      </c>
      <c r="U148" s="271"/>
      <c r="V148" s="272"/>
      <c r="W148" s="92">
        <f>IF(ISBLANK(U148), 'Enter Head to Work Out AE'!$D146, (U148*V148))</f>
        <v>0</v>
      </c>
      <c r="X148" s="278"/>
      <c r="Y148" s="278"/>
      <c r="Z148" s="237" t="str">
        <f t="shared" si="60"/>
        <v/>
      </c>
      <c r="AA148" s="94" t="str">
        <f t="shared" si="61"/>
        <v/>
      </c>
      <c r="AB148" s="96" t="str">
        <f t="shared" si="62"/>
        <v/>
      </c>
      <c r="AC148" s="538" t="str">
        <f t="shared" si="63"/>
        <v/>
      </c>
      <c r="AD148" s="99" t="str">
        <f t="shared" si="64"/>
        <v/>
      </c>
      <c r="AE148" s="97" t="str">
        <f t="shared" si="65"/>
        <v/>
      </c>
      <c r="AF148" s="97" t="str">
        <f t="shared" si="66"/>
        <v/>
      </c>
      <c r="AG148" s="394" t="str">
        <f t="shared" si="67"/>
        <v/>
      </c>
      <c r="AH148" s="400" t="str">
        <f t="shared" si="68"/>
        <v/>
      </c>
      <c r="AI148" s="271"/>
      <c r="AJ148" s="272"/>
      <c r="AK148" s="92">
        <f>IF(ISBLANK(AI148), 'Enter Head to Work Out AE'!$D146, (AI148*AJ148))</f>
        <v>0</v>
      </c>
      <c r="AL148" s="278"/>
      <c r="AM148" s="278"/>
      <c r="AN148" s="237" t="str">
        <f t="shared" si="69"/>
        <v/>
      </c>
      <c r="AO148" s="94" t="str">
        <f t="shared" si="70"/>
        <v/>
      </c>
      <c r="AP148" s="96" t="str">
        <f t="shared" si="71"/>
        <v/>
      </c>
      <c r="AQ148" s="538" t="str">
        <f t="shared" si="72"/>
        <v/>
      </c>
      <c r="AR148" s="99" t="str">
        <f t="shared" si="73"/>
        <v/>
      </c>
      <c r="AS148" s="97" t="str">
        <f t="shared" si="74"/>
        <v/>
      </c>
      <c r="AT148" s="97" t="str">
        <f t="shared" si="75"/>
        <v/>
      </c>
      <c r="AU148" s="394" t="str">
        <f t="shared" si="76"/>
        <v/>
      </c>
      <c r="AV148" s="405" t="str">
        <f t="shared" si="77"/>
        <v/>
      </c>
      <c r="AW148" s="414"/>
      <c r="AX148" s="289"/>
      <c r="AY148" s="289"/>
      <c r="AZ148" s="296"/>
    </row>
    <row r="149" spans="1:52" ht="22.5" customHeight="1">
      <c r="A149" s="120"/>
      <c r="B149" s="259" t="str">
        <f>IF(ISBLANK('Baseline Paddock Data'!B149),"",'Baseline Paddock Data'!B149)</f>
        <v/>
      </c>
      <c r="C149" s="83" t="str">
        <f>IF(ISBLANK('Baseline Paddock Data'!C149),"",'Baseline Paddock Data'!C149)</f>
        <v/>
      </c>
      <c r="D149" s="326">
        <f>IF(ISBLANK(C149),"",(IF(ISBLANK('Baseline Paddock Data'!D149),'Baseline Paddock Data'!F149,'Baseline Paddock Data'!D149/2.471)))</f>
        <v>0</v>
      </c>
      <c r="E149" s="326">
        <f>IF(ISBLANK(C149),"",(IF(ISBLANK('Baseline Paddock Data'!E149),'Baseline Paddock Data'!G149,'Baseline Paddock Data'!E149/2.471)))</f>
        <v>0</v>
      </c>
      <c r="F149" s="230" t="str">
        <f>IF(ISBLANK('Baseline Paddock Data'!H149),"",'Baseline Paddock Data'!H149)</f>
        <v/>
      </c>
      <c r="G149" s="271"/>
      <c r="H149" s="272"/>
      <c r="I149" s="92">
        <f>IF(ISBLANK(G149), 'Enter Head to Work Out AE'!D147, (G149*H149))</f>
        <v>0</v>
      </c>
      <c r="J149" s="278"/>
      <c r="K149" s="278"/>
      <c r="L149" s="237" t="str">
        <f t="shared" si="52"/>
        <v/>
      </c>
      <c r="M149" s="94" t="str">
        <f t="shared" si="53"/>
        <v/>
      </c>
      <c r="N149" s="96" t="str">
        <f t="shared" si="54"/>
        <v/>
      </c>
      <c r="O149" s="281"/>
      <c r="P149" s="99" t="str">
        <f t="shared" si="55"/>
        <v/>
      </c>
      <c r="Q149" s="97" t="str">
        <f t="shared" si="56"/>
        <v/>
      </c>
      <c r="R149" s="97" t="str">
        <f t="shared" si="57"/>
        <v/>
      </c>
      <c r="S149" s="394" t="str">
        <f t="shared" si="58"/>
        <v/>
      </c>
      <c r="T149" s="400" t="str">
        <f t="shared" si="59"/>
        <v/>
      </c>
      <c r="U149" s="271"/>
      <c r="V149" s="272"/>
      <c r="W149" s="92">
        <f>IF(ISBLANK(U149), 'Enter Head to Work Out AE'!$D147, (U149*V149))</f>
        <v>0</v>
      </c>
      <c r="X149" s="278"/>
      <c r="Y149" s="278"/>
      <c r="Z149" s="237" t="str">
        <f t="shared" si="60"/>
        <v/>
      </c>
      <c r="AA149" s="94" t="str">
        <f t="shared" si="61"/>
        <v/>
      </c>
      <c r="AB149" s="96" t="str">
        <f t="shared" si="62"/>
        <v/>
      </c>
      <c r="AC149" s="538" t="str">
        <f t="shared" si="63"/>
        <v/>
      </c>
      <c r="AD149" s="99" t="str">
        <f t="shared" si="64"/>
        <v/>
      </c>
      <c r="AE149" s="97" t="str">
        <f t="shared" si="65"/>
        <v/>
      </c>
      <c r="AF149" s="97" t="str">
        <f t="shared" si="66"/>
        <v/>
      </c>
      <c r="AG149" s="394" t="str">
        <f t="shared" si="67"/>
        <v/>
      </c>
      <c r="AH149" s="400" t="str">
        <f t="shared" si="68"/>
        <v/>
      </c>
      <c r="AI149" s="271"/>
      <c r="AJ149" s="272"/>
      <c r="AK149" s="92">
        <f>IF(ISBLANK(AI149), 'Enter Head to Work Out AE'!$D147, (AI149*AJ149))</f>
        <v>0</v>
      </c>
      <c r="AL149" s="278"/>
      <c r="AM149" s="278"/>
      <c r="AN149" s="237" t="str">
        <f t="shared" si="69"/>
        <v/>
      </c>
      <c r="AO149" s="94" t="str">
        <f t="shared" si="70"/>
        <v/>
      </c>
      <c r="AP149" s="96" t="str">
        <f t="shared" si="71"/>
        <v/>
      </c>
      <c r="AQ149" s="538" t="str">
        <f t="shared" si="72"/>
        <v/>
      </c>
      <c r="AR149" s="99" t="str">
        <f t="shared" si="73"/>
        <v/>
      </c>
      <c r="AS149" s="97" t="str">
        <f t="shared" si="74"/>
        <v/>
      </c>
      <c r="AT149" s="97" t="str">
        <f t="shared" si="75"/>
        <v/>
      </c>
      <c r="AU149" s="394" t="str">
        <f t="shared" si="76"/>
        <v/>
      </c>
      <c r="AV149" s="405" t="str">
        <f t="shared" si="77"/>
        <v/>
      </c>
      <c r="AW149" s="414"/>
      <c r="AX149" s="289"/>
      <c r="AY149" s="289"/>
      <c r="AZ149" s="296"/>
    </row>
    <row r="150" spans="1:52" ht="22.5" customHeight="1">
      <c r="A150" s="120"/>
      <c r="B150" s="259" t="str">
        <f>IF(ISBLANK('Baseline Paddock Data'!B150),"",'Baseline Paddock Data'!B150)</f>
        <v/>
      </c>
      <c r="C150" s="83" t="str">
        <f>IF(ISBLANK('Baseline Paddock Data'!C150),"",'Baseline Paddock Data'!C150)</f>
        <v/>
      </c>
      <c r="D150" s="326">
        <f>IF(ISBLANK(C150),"",(IF(ISBLANK('Baseline Paddock Data'!D150),'Baseline Paddock Data'!F150,'Baseline Paddock Data'!D150/2.471)))</f>
        <v>0</v>
      </c>
      <c r="E150" s="326">
        <f>IF(ISBLANK(C150),"",(IF(ISBLANK('Baseline Paddock Data'!E150),'Baseline Paddock Data'!G150,'Baseline Paddock Data'!E150/2.471)))</f>
        <v>0</v>
      </c>
      <c r="F150" s="230" t="str">
        <f>IF(ISBLANK('Baseline Paddock Data'!H150),"",'Baseline Paddock Data'!H150)</f>
        <v/>
      </c>
      <c r="G150" s="271"/>
      <c r="H150" s="272"/>
      <c r="I150" s="92">
        <f>IF(ISBLANK(G150), 'Enter Head to Work Out AE'!D148, (G150*H150))</f>
        <v>0</v>
      </c>
      <c r="J150" s="278"/>
      <c r="K150" s="278"/>
      <c r="L150" s="237" t="str">
        <f t="shared" si="52"/>
        <v/>
      </c>
      <c r="M150" s="94" t="str">
        <f t="shared" si="53"/>
        <v/>
      </c>
      <c r="N150" s="96" t="str">
        <f t="shared" si="54"/>
        <v/>
      </c>
      <c r="O150" s="281"/>
      <c r="P150" s="99" t="str">
        <f t="shared" si="55"/>
        <v/>
      </c>
      <c r="Q150" s="97" t="str">
        <f t="shared" si="56"/>
        <v/>
      </c>
      <c r="R150" s="97" t="str">
        <f t="shared" si="57"/>
        <v/>
      </c>
      <c r="S150" s="394" t="str">
        <f t="shared" si="58"/>
        <v/>
      </c>
      <c r="T150" s="400" t="str">
        <f t="shared" si="59"/>
        <v/>
      </c>
      <c r="U150" s="271"/>
      <c r="V150" s="272"/>
      <c r="W150" s="92">
        <f>IF(ISBLANK(U150), 'Enter Head to Work Out AE'!$D148, (U150*V150))</f>
        <v>0</v>
      </c>
      <c r="X150" s="278"/>
      <c r="Y150" s="278"/>
      <c r="Z150" s="237" t="str">
        <f t="shared" si="60"/>
        <v/>
      </c>
      <c r="AA150" s="94" t="str">
        <f t="shared" si="61"/>
        <v/>
      </c>
      <c r="AB150" s="96" t="str">
        <f t="shared" si="62"/>
        <v/>
      </c>
      <c r="AC150" s="538" t="str">
        <f t="shared" si="63"/>
        <v/>
      </c>
      <c r="AD150" s="99" t="str">
        <f t="shared" si="64"/>
        <v/>
      </c>
      <c r="AE150" s="97" t="str">
        <f t="shared" si="65"/>
        <v/>
      </c>
      <c r="AF150" s="97" t="str">
        <f t="shared" si="66"/>
        <v/>
      </c>
      <c r="AG150" s="394" t="str">
        <f t="shared" si="67"/>
        <v/>
      </c>
      <c r="AH150" s="400" t="str">
        <f t="shared" si="68"/>
        <v/>
      </c>
      <c r="AI150" s="271"/>
      <c r="AJ150" s="272"/>
      <c r="AK150" s="92">
        <f>IF(ISBLANK(AI150), 'Enter Head to Work Out AE'!$D148, (AI150*AJ150))</f>
        <v>0</v>
      </c>
      <c r="AL150" s="278"/>
      <c r="AM150" s="278"/>
      <c r="AN150" s="237" t="str">
        <f t="shared" si="69"/>
        <v/>
      </c>
      <c r="AO150" s="94" t="str">
        <f t="shared" si="70"/>
        <v/>
      </c>
      <c r="AP150" s="96" t="str">
        <f t="shared" si="71"/>
        <v/>
      </c>
      <c r="AQ150" s="538" t="str">
        <f t="shared" si="72"/>
        <v/>
      </c>
      <c r="AR150" s="99" t="str">
        <f t="shared" si="73"/>
        <v/>
      </c>
      <c r="AS150" s="97" t="str">
        <f t="shared" si="74"/>
        <v/>
      </c>
      <c r="AT150" s="97" t="str">
        <f t="shared" si="75"/>
        <v/>
      </c>
      <c r="AU150" s="394" t="str">
        <f t="shared" si="76"/>
        <v/>
      </c>
      <c r="AV150" s="405" t="str">
        <f t="shared" si="77"/>
        <v/>
      </c>
      <c r="AW150" s="414"/>
      <c r="AX150" s="289"/>
      <c r="AY150" s="289"/>
      <c r="AZ150" s="296"/>
    </row>
    <row r="151" spans="1:52" ht="22.5" customHeight="1">
      <c r="A151" s="120"/>
      <c r="B151" s="259" t="str">
        <f>IF(ISBLANK('Baseline Paddock Data'!B151),"",'Baseline Paddock Data'!B151)</f>
        <v/>
      </c>
      <c r="C151" s="83" t="str">
        <f>IF(ISBLANK('Baseline Paddock Data'!C151),"",'Baseline Paddock Data'!C151)</f>
        <v/>
      </c>
      <c r="D151" s="326">
        <f>IF(ISBLANK(C151),"",(IF(ISBLANK('Baseline Paddock Data'!D151),'Baseline Paddock Data'!F151,'Baseline Paddock Data'!D151/2.471)))</f>
        <v>0</v>
      </c>
      <c r="E151" s="326">
        <f>IF(ISBLANK(C151),"",(IF(ISBLANK('Baseline Paddock Data'!E151),'Baseline Paddock Data'!G151,'Baseline Paddock Data'!E151/2.471)))</f>
        <v>0</v>
      </c>
      <c r="F151" s="230" t="str">
        <f>IF(ISBLANK('Baseline Paddock Data'!H151),"",'Baseline Paddock Data'!H151)</f>
        <v/>
      </c>
      <c r="G151" s="271"/>
      <c r="H151" s="272"/>
      <c r="I151" s="92">
        <f>IF(ISBLANK(G151), 'Enter Head to Work Out AE'!D149, (G151*H151))</f>
        <v>0</v>
      </c>
      <c r="J151" s="278"/>
      <c r="K151" s="278"/>
      <c r="L151" s="237" t="str">
        <f t="shared" si="52"/>
        <v/>
      </c>
      <c r="M151" s="94" t="str">
        <f t="shared" si="53"/>
        <v/>
      </c>
      <c r="N151" s="96" t="str">
        <f t="shared" si="54"/>
        <v/>
      </c>
      <c r="O151" s="281"/>
      <c r="P151" s="99" t="str">
        <f t="shared" si="55"/>
        <v/>
      </c>
      <c r="Q151" s="97" t="str">
        <f t="shared" si="56"/>
        <v/>
      </c>
      <c r="R151" s="97" t="str">
        <f t="shared" si="57"/>
        <v/>
      </c>
      <c r="S151" s="394" t="str">
        <f t="shared" si="58"/>
        <v/>
      </c>
      <c r="T151" s="400" t="str">
        <f t="shared" si="59"/>
        <v/>
      </c>
      <c r="U151" s="271"/>
      <c r="V151" s="272"/>
      <c r="W151" s="92">
        <f>IF(ISBLANK(U151), 'Enter Head to Work Out AE'!$D149, (U151*V151))</f>
        <v>0</v>
      </c>
      <c r="X151" s="278"/>
      <c r="Y151" s="278"/>
      <c r="Z151" s="237" t="str">
        <f t="shared" si="60"/>
        <v/>
      </c>
      <c r="AA151" s="94" t="str">
        <f t="shared" si="61"/>
        <v/>
      </c>
      <c r="AB151" s="96" t="str">
        <f t="shared" si="62"/>
        <v/>
      </c>
      <c r="AC151" s="538" t="str">
        <f t="shared" si="63"/>
        <v/>
      </c>
      <c r="AD151" s="99" t="str">
        <f t="shared" si="64"/>
        <v/>
      </c>
      <c r="AE151" s="97" t="str">
        <f t="shared" si="65"/>
        <v/>
      </c>
      <c r="AF151" s="97" t="str">
        <f t="shared" si="66"/>
        <v/>
      </c>
      <c r="AG151" s="394" t="str">
        <f t="shared" si="67"/>
        <v/>
      </c>
      <c r="AH151" s="400" t="str">
        <f t="shared" si="68"/>
        <v/>
      </c>
      <c r="AI151" s="271"/>
      <c r="AJ151" s="272"/>
      <c r="AK151" s="92">
        <f>IF(ISBLANK(AI151), 'Enter Head to Work Out AE'!$D149, (AI151*AJ151))</f>
        <v>0</v>
      </c>
      <c r="AL151" s="278"/>
      <c r="AM151" s="278"/>
      <c r="AN151" s="237" t="str">
        <f t="shared" si="69"/>
        <v/>
      </c>
      <c r="AO151" s="94" t="str">
        <f t="shared" si="70"/>
        <v/>
      </c>
      <c r="AP151" s="96" t="str">
        <f t="shared" si="71"/>
        <v/>
      </c>
      <c r="AQ151" s="538" t="str">
        <f t="shared" si="72"/>
        <v/>
      </c>
      <c r="AR151" s="99" t="str">
        <f t="shared" si="73"/>
        <v/>
      </c>
      <c r="AS151" s="97" t="str">
        <f t="shared" si="74"/>
        <v/>
      </c>
      <c r="AT151" s="97" t="str">
        <f t="shared" si="75"/>
        <v/>
      </c>
      <c r="AU151" s="394" t="str">
        <f t="shared" si="76"/>
        <v/>
      </c>
      <c r="AV151" s="405" t="str">
        <f t="shared" si="77"/>
        <v/>
      </c>
      <c r="AW151" s="414"/>
      <c r="AX151" s="289"/>
      <c r="AY151" s="289"/>
      <c r="AZ151" s="296"/>
    </row>
    <row r="152" spans="1:52" ht="22.5" customHeight="1">
      <c r="A152" s="120"/>
      <c r="B152" s="259" t="str">
        <f>IF(ISBLANK('Baseline Paddock Data'!B152),"",'Baseline Paddock Data'!B152)</f>
        <v/>
      </c>
      <c r="C152" s="83" t="str">
        <f>IF(ISBLANK('Baseline Paddock Data'!C152),"",'Baseline Paddock Data'!C152)</f>
        <v/>
      </c>
      <c r="D152" s="326">
        <f>IF(ISBLANK(C152),"",(IF(ISBLANK('Baseline Paddock Data'!D152),'Baseline Paddock Data'!F152,'Baseline Paddock Data'!D152/2.471)))</f>
        <v>0</v>
      </c>
      <c r="E152" s="326">
        <f>IF(ISBLANK(C152),"",(IF(ISBLANK('Baseline Paddock Data'!E152),'Baseline Paddock Data'!G152,'Baseline Paddock Data'!E152/2.471)))</f>
        <v>0</v>
      </c>
      <c r="F152" s="230" t="str">
        <f>IF(ISBLANK('Baseline Paddock Data'!H152),"",'Baseline Paddock Data'!H152)</f>
        <v/>
      </c>
      <c r="G152" s="271"/>
      <c r="H152" s="272"/>
      <c r="I152" s="92">
        <f>IF(ISBLANK(G152), 'Enter Head to Work Out AE'!D150, (G152*H152))</f>
        <v>0</v>
      </c>
      <c r="J152" s="278"/>
      <c r="K152" s="278"/>
      <c r="L152" s="237" t="str">
        <f t="shared" si="52"/>
        <v/>
      </c>
      <c r="M152" s="94" t="str">
        <f t="shared" si="53"/>
        <v/>
      </c>
      <c r="N152" s="96" t="str">
        <f t="shared" si="54"/>
        <v/>
      </c>
      <c r="O152" s="281"/>
      <c r="P152" s="99" t="str">
        <f t="shared" si="55"/>
        <v/>
      </c>
      <c r="Q152" s="97" t="str">
        <f t="shared" si="56"/>
        <v/>
      </c>
      <c r="R152" s="97" t="str">
        <f t="shared" si="57"/>
        <v/>
      </c>
      <c r="S152" s="394" t="str">
        <f t="shared" si="58"/>
        <v/>
      </c>
      <c r="T152" s="400" t="str">
        <f t="shared" si="59"/>
        <v/>
      </c>
      <c r="U152" s="271"/>
      <c r="V152" s="272"/>
      <c r="W152" s="92">
        <f>IF(ISBLANK(U152), 'Enter Head to Work Out AE'!$D150, (U152*V152))</f>
        <v>0</v>
      </c>
      <c r="X152" s="278"/>
      <c r="Y152" s="278"/>
      <c r="Z152" s="237" t="str">
        <f t="shared" si="60"/>
        <v/>
      </c>
      <c r="AA152" s="94" t="str">
        <f t="shared" si="61"/>
        <v/>
      </c>
      <c r="AB152" s="96" t="str">
        <f t="shared" si="62"/>
        <v/>
      </c>
      <c r="AC152" s="538" t="str">
        <f t="shared" si="63"/>
        <v/>
      </c>
      <c r="AD152" s="99" t="str">
        <f t="shared" si="64"/>
        <v/>
      </c>
      <c r="AE152" s="97" t="str">
        <f t="shared" si="65"/>
        <v/>
      </c>
      <c r="AF152" s="97" t="str">
        <f t="shared" si="66"/>
        <v/>
      </c>
      <c r="AG152" s="394" t="str">
        <f t="shared" si="67"/>
        <v/>
      </c>
      <c r="AH152" s="400" t="str">
        <f t="shared" si="68"/>
        <v/>
      </c>
      <c r="AI152" s="271"/>
      <c r="AJ152" s="272"/>
      <c r="AK152" s="92">
        <f>IF(ISBLANK(AI152), 'Enter Head to Work Out AE'!$D150, (AI152*AJ152))</f>
        <v>0</v>
      </c>
      <c r="AL152" s="278"/>
      <c r="AM152" s="278"/>
      <c r="AN152" s="237" t="str">
        <f t="shared" si="69"/>
        <v/>
      </c>
      <c r="AO152" s="94" t="str">
        <f t="shared" si="70"/>
        <v/>
      </c>
      <c r="AP152" s="96" t="str">
        <f t="shared" si="71"/>
        <v/>
      </c>
      <c r="AQ152" s="538" t="str">
        <f t="shared" si="72"/>
        <v/>
      </c>
      <c r="AR152" s="99" t="str">
        <f t="shared" si="73"/>
        <v/>
      </c>
      <c r="AS152" s="97" t="str">
        <f t="shared" si="74"/>
        <v/>
      </c>
      <c r="AT152" s="97" t="str">
        <f t="shared" si="75"/>
        <v/>
      </c>
      <c r="AU152" s="394" t="str">
        <f t="shared" si="76"/>
        <v/>
      </c>
      <c r="AV152" s="405" t="str">
        <f t="shared" si="77"/>
        <v/>
      </c>
      <c r="AW152" s="414"/>
      <c r="AX152" s="289"/>
      <c r="AY152" s="289"/>
      <c r="AZ152" s="296"/>
    </row>
    <row r="153" spans="1:52" ht="22.5" customHeight="1">
      <c r="A153" s="120"/>
      <c r="B153" s="259" t="str">
        <f>IF(ISBLANK('Baseline Paddock Data'!B153),"",'Baseline Paddock Data'!B153)</f>
        <v/>
      </c>
      <c r="C153" s="83" t="str">
        <f>IF(ISBLANK('Baseline Paddock Data'!C153),"",'Baseline Paddock Data'!C153)</f>
        <v/>
      </c>
      <c r="D153" s="326">
        <f>IF(ISBLANK(C153),"",(IF(ISBLANK('Baseline Paddock Data'!D153),'Baseline Paddock Data'!F153,'Baseline Paddock Data'!D153/2.471)))</f>
        <v>0</v>
      </c>
      <c r="E153" s="326">
        <f>IF(ISBLANK(C153),"",(IF(ISBLANK('Baseline Paddock Data'!E153),'Baseline Paddock Data'!G153,'Baseline Paddock Data'!E153/2.471)))</f>
        <v>0</v>
      </c>
      <c r="F153" s="230" t="str">
        <f>IF(ISBLANK('Baseline Paddock Data'!H153),"",'Baseline Paddock Data'!H153)</f>
        <v/>
      </c>
      <c r="G153" s="271"/>
      <c r="H153" s="272"/>
      <c r="I153" s="92">
        <f>IF(ISBLANK(G153), 'Enter Head to Work Out AE'!D151, (G153*H153))</f>
        <v>0</v>
      </c>
      <c r="J153" s="278"/>
      <c r="K153" s="278"/>
      <c r="L153" s="237" t="str">
        <f t="shared" si="52"/>
        <v/>
      </c>
      <c r="M153" s="94" t="str">
        <f t="shared" si="53"/>
        <v/>
      </c>
      <c r="N153" s="96" t="str">
        <f t="shared" si="54"/>
        <v/>
      </c>
      <c r="O153" s="281"/>
      <c r="P153" s="99" t="str">
        <f t="shared" si="55"/>
        <v/>
      </c>
      <c r="Q153" s="97" t="str">
        <f t="shared" si="56"/>
        <v/>
      </c>
      <c r="R153" s="97" t="str">
        <f t="shared" si="57"/>
        <v/>
      </c>
      <c r="S153" s="394" t="str">
        <f t="shared" si="58"/>
        <v/>
      </c>
      <c r="T153" s="400" t="str">
        <f t="shared" si="59"/>
        <v/>
      </c>
      <c r="U153" s="271"/>
      <c r="V153" s="272"/>
      <c r="W153" s="92">
        <f>IF(ISBLANK(U153), 'Enter Head to Work Out AE'!$D151, (U153*V153))</f>
        <v>0</v>
      </c>
      <c r="X153" s="278"/>
      <c r="Y153" s="278"/>
      <c r="Z153" s="237" t="str">
        <f t="shared" si="60"/>
        <v/>
      </c>
      <c r="AA153" s="94" t="str">
        <f t="shared" si="61"/>
        <v/>
      </c>
      <c r="AB153" s="96" t="str">
        <f t="shared" si="62"/>
        <v/>
      </c>
      <c r="AC153" s="538" t="str">
        <f t="shared" si="63"/>
        <v/>
      </c>
      <c r="AD153" s="99" t="str">
        <f t="shared" si="64"/>
        <v/>
      </c>
      <c r="AE153" s="97" t="str">
        <f t="shared" si="65"/>
        <v/>
      </c>
      <c r="AF153" s="97" t="str">
        <f t="shared" si="66"/>
        <v/>
      </c>
      <c r="AG153" s="394" t="str">
        <f t="shared" si="67"/>
        <v/>
      </c>
      <c r="AH153" s="400" t="str">
        <f t="shared" si="68"/>
        <v/>
      </c>
      <c r="AI153" s="271"/>
      <c r="AJ153" s="272"/>
      <c r="AK153" s="92">
        <f>IF(ISBLANK(AI153), 'Enter Head to Work Out AE'!$D151, (AI153*AJ153))</f>
        <v>0</v>
      </c>
      <c r="AL153" s="278"/>
      <c r="AM153" s="278"/>
      <c r="AN153" s="237" t="str">
        <f t="shared" si="69"/>
        <v/>
      </c>
      <c r="AO153" s="94" t="str">
        <f t="shared" si="70"/>
        <v/>
      </c>
      <c r="AP153" s="96" t="str">
        <f t="shared" si="71"/>
        <v/>
      </c>
      <c r="AQ153" s="538" t="str">
        <f t="shared" si="72"/>
        <v/>
      </c>
      <c r="AR153" s="99" t="str">
        <f t="shared" si="73"/>
        <v/>
      </c>
      <c r="AS153" s="97" t="str">
        <f t="shared" si="74"/>
        <v/>
      </c>
      <c r="AT153" s="97" t="str">
        <f t="shared" si="75"/>
        <v/>
      </c>
      <c r="AU153" s="394" t="str">
        <f t="shared" si="76"/>
        <v/>
      </c>
      <c r="AV153" s="405" t="str">
        <f t="shared" si="77"/>
        <v/>
      </c>
      <c r="AW153" s="414"/>
      <c r="AX153" s="289"/>
      <c r="AY153" s="289"/>
      <c r="AZ153" s="296"/>
    </row>
    <row r="154" spans="1:52" ht="22.5" customHeight="1">
      <c r="A154" s="120"/>
      <c r="B154" s="259" t="str">
        <f>IF(ISBLANK('Baseline Paddock Data'!B154),"",'Baseline Paddock Data'!B154)</f>
        <v/>
      </c>
      <c r="C154" s="83" t="str">
        <f>IF(ISBLANK('Baseline Paddock Data'!C154),"",'Baseline Paddock Data'!C154)</f>
        <v/>
      </c>
      <c r="D154" s="326">
        <f>IF(ISBLANK(C154),"",(IF(ISBLANK('Baseline Paddock Data'!D154),'Baseline Paddock Data'!F154,'Baseline Paddock Data'!D154/2.471)))</f>
        <v>0</v>
      </c>
      <c r="E154" s="326">
        <f>IF(ISBLANK(C154),"",(IF(ISBLANK('Baseline Paddock Data'!E154),'Baseline Paddock Data'!G154,'Baseline Paddock Data'!E154/2.471)))</f>
        <v>0</v>
      </c>
      <c r="F154" s="230" t="str">
        <f>IF(ISBLANK('Baseline Paddock Data'!H154),"",'Baseline Paddock Data'!H154)</f>
        <v/>
      </c>
      <c r="G154" s="271"/>
      <c r="H154" s="272"/>
      <c r="I154" s="92">
        <f>IF(ISBLANK(G154), 'Enter Head to Work Out AE'!D152, (G154*H154))</f>
        <v>0</v>
      </c>
      <c r="J154" s="278"/>
      <c r="K154" s="278"/>
      <c r="L154" s="237" t="str">
        <f t="shared" si="52"/>
        <v/>
      </c>
      <c r="M154" s="94" t="str">
        <f t="shared" si="53"/>
        <v/>
      </c>
      <c r="N154" s="96" t="str">
        <f t="shared" si="54"/>
        <v/>
      </c>
      <c r="O154" s="281"/>
      <c r="P154" s="99" t="str">
        <f t="shared" si="55"/>
        <v/>
      </c>
      <c r="Q154" s="97" t="str">
        <f t="shared" si="56"/>
        <v/>
      </c>
      <c r="R154" s="97" t="str">
        <f t="shared" si="57"/>
        <v/>
      </c>
      <c r="S154" s="394" t="str">
        <f t="shared" si="58"/>
        <v/>
      </c>
      <c r="T154" s="400" t="str">
        <f t="shared" si="59"/>
        <v/>
      </c>
      <c r="U154" s="271"/>
      <c r="V154" s="272"/>
      <c r="W154" s="92">
        <f>IF(ISBLANK(U154), 'Enter Head to Work Out AE'!$D152, (U154*V154))</f>
        <v>0</v>
      </c>
      <c r="X154" s="278"/>
      <c r="Y154" s="278"/>
      <c r="Z154" s="237" t="str">
        <f t="shared" si="60"/>
        <v/>
      </c>
      <c r="AA154" s="94" t="str">
        <f t="shared" si="61"/>
        <v/>
      </c>
      <c r="AB154" s="96" t="str">
        <f t="shared" si="62"/>
        <v/>
      </c>
      <c r="AC154" s="538" t="str">
        <f t="shared" si="63"/>
        <v/>
      </c>
      <c r="AD154" s="99" t="str">
        <f t="shared" si="64"/>
        <v/>
      </c>
      <c r="AE154" s="97" t="str">
        <f t="shared" si="65"/>
        <v/>
      </c>
      <c r="AF154" s="97" t="str">
        <f t="shared" si="66"/>
        <v/>
      </c>
      <c r="AG154" s="394" t="str">
        <f t="shared" si="67"/>
        <v/>
      </c>
      <c r="AH154" s="400" t="str">
        <f t="shared" si="68"/>
        <v/>
      </c>
      <c r="AI154" s="271"/>
      <c r="AJ154" s="272"/>
      <c r="AK154" s="92">
        <f>IF(ISBLANK(AI154), 'Enter Head to Work Out AE'!$D152, (AI154*AJ154))</f>
        <v>0</v>
      </c>
      <c r="AL154" s="278"/>
      <c r="AM154" s="278"/>
      <c r="AN154" s="237" t="str">
        <f t="shared" si="69"/>
        <v/>
      </c>
      <c r="AO154" s="94" t="str">
        <f t="shared" si="70"/>
        <v/>
      </c>
      <c r="AP154" s="96" t="str">
        <f t="shared" si="71"/>
        <v/>
      </c>
      <c r="AQ154" s="538" t="str">
        <f t="shared" si="72"/>
        <v/>
      </c>
      <c r="AR154" s="99" t="str">
        <f t="shared" si="73"/>
        <v/>
      </c>
      <c r="AS154" s="97" t="str">
        <f t="shared" si="74"/>
        <v/>
      </c>
      <c r="AT154" s="97" t="str">
        <f t="shared" si="75"/>
        <v/>
      </c>
      <c r="AU154" s="394" t="str">
        <f t="shared" si="76"/>
        <v/>
      </c>
      <c r="AV154" s="405" t="str">
        <f t="shared" si="77"/>
        <v/>
      </c>
      <c r="AW154" s="414"/>
      <c r="AX154" s="289"/>
      <c r="AY154" s="289"/>
      <c r="AZ154" s="296"/>
    </row>
    <row r="155" spans="1:52" ht="22.5" customHeight="1">
      <c r="A155" s="120"/>
      <c r="B155" s="259" t="str">
        <f>IF(ISBLANK('Baseline Paddock Data'!B155),"",'Baseline Paddock Data'!B155)</f>
        <v/>
      </c>
      <c r="C155" s="83" t="str">
        <f>IF(ISBLANK('Baseline Paddock Data'!C155),"",'Baseline Paddock Data'!C155)</f>
        <v/>
      </c>
      <c r="D155" s="326">
        <f>IF(ISBLANK(C155),"",(IF(ISBLANK('Baseline Paddock Data'!D155),'Baseline Paddock Data'!F155,'Baseline Paddock Data'!D155/2.471)))</f>
        <v>0</v>
      </c>
      <c r="E155" s="326">
        <f>IF(ISBLANK(C155),"",(IF(ISBLANK('Baseline Paddock Data'!E155),'Baseline Paddock Data'!G155,'Baseline Paddock Data'!E155/2.471)))</f>
        <v>0</v>
      </c>
      <c r="F155" s="230" t="str">
        <f>IF(ISBLANK('Baseline Paddock Data'!H155),"",'Baseline Paddock Data'!H155)</f>
        <v/>
      </c>
      <c r="G155" s="271"/>
      <c r="H155" s="272"/>
      <c r="I155" s="92">
        <f>IF(ISBLANK(G155), 'Enter Head to Work Out AE'!D153, (G155*H155))</f>
        <v>0</v>
      </c>
      <c r="J155" s="278"/>
      <c r="K155" s="278"/>
      <c r="L155" s="237" t="str">
        <f t="shared" si="52"/>
        <v/>
      </c>
      <c r="M155" s="94" t="str">
        <f t="shared" si="53"/>
        <v/>
      </c>
      <c r="N155" s="96" t="str">
        <f t="shared" si="54"/>
        <v/>
      </c>
      <c r="O155" s="281"/>
      <c r="P155" s="99" t="str">
        <f t="shared" si="55"/>
        <v/>
      </c>
      <c r="Q155" s="97" t="str">
        <f t="shared" si="56"/>
        <v/>
      </c>
      <c r="R155" s="97" t="str">
        <f t="shared" si="57"/>
        <v/>
      </c>
      <c r="S155" s="394" t="str">
        <f t="shared" si="58"/>
        <v/>
      </c>
      <c r="T155" s="400" t="str">
        <f t="shared" si="59"/>
        <v/>
      </c>
      <c r="U155" s="271"/>
      <c r="V155" s="272"/>
      <c r="W155" s="92">
        <f>IF(ISBLANK(U155), 'Enter Head to Work Out AE'!$D153, (U155*V155))</f>
        <v>0</v>
      </c>
      <c r="X155" s="278"/>
      <c r="Y155" s="278"/>
      <c r="Z155" s="237" t="str">
        <f t="shared" si="60"/>
        <v/>
      </c>
      <c r="AA155" s="94" t="str">
        <f t="shared" si="61"/>
        <v/>
      </c>
      <c r="AB155" s="96" t="str">
        <f t="shared" si="62"/>
        <v/>
      </c>
      <c r="AC155" s="538" t="str">
        <f t="shared" si="63"/>
        <v/>
      </c>
      <c r="AD155" s="99" t="str">
        <f t="shared" si="64"/>
        <v/>
      </c>
      <c r="AE155" s="97" t="str">
        <f t="shared" si="65"/>
        <v/>
      </c>
      <c r="AF155" s="97" t="str">
        <f t="shared" si="66"/>
        <v/>
      </c>
      <c r="AG155" s="394" t="str">
        <f t="shared" si="67"/>
        <v/>
      </c>
      <c r="AH155" s="400" t="str">
        <f t="shared" si="68"/>
        <v/>
      </c>
      <c r="AI155" s="271"/>
      <c r="AJ155" s="272"/>
      <c r="AK155" s="92">
        <f>IF(ISBLANK(AI155), 'Enter Head to Work Out AE'!$D153, (AI155*AJ155))</f>
        <v>0</v>
      </c>
      <c r="AL155" s="278"/>
      <c r="AM155" s="278"/>
      <c r="AN155" s="237" t="str">
        <f t="shared" si="69"/>
        <v/>
      </c>
      <c r="AO155" s="94" t="str">
        <f t="shared" si="70"/>
        <v/>
      </c>
      <c r="AP155" s="96" t="str">
        <f t="shared" si="71"/>
        <v/>
      </c>
      <c r="AQ155" s="538" t="str">
        <f t="shared" si="72"/>
        <v/>
      </c>
      <c r="AR155" s="99" t="str">
        <f t="shared" si="73"/>
        <v/>
      </c>
      <c r="AS155" s="97" t="str">
        <f t="shared" si="74"/>
        <v/>
      </c>
      <c r="AT155" s="97" t="str">
        <f t="shared" si="75"/>
        <v/>
      </c>
      <c r="AU155" s="394" t="str">
        <f t="shared" si="76"/>
        <v/>
      </c>
      <c r="AV155" s="405" t="str">
        <f t="shared" si="77"/>
        <v/>
      </c>
      <c r="AW155" s="414"/>
      <c r="AX155" s="289"/>
      <c r="AY155" s="289"/>
      <c r="AZ155" s="296"/>
    </row>
    <row r="156" spans="1:52" ht="22.5" customHeight="1">
      <c r="A156" s="120"/>
      <c r="B156" s="259" t="str">
        <f>IF(ISBLANK('Baseline Paddock Data'!B156),"",'Baseline Paddock Data'!B156)</f>
        <v/>
      </c>
      <c r="C156" s="83" t="str">
        <f>IF(ISBLANK('Baseline Paddock Data'!C156),"",'Baseline Paddock Data'!C156)</f>
        <v/>
      </c>
      <c r="D156" s="326">
        <f>IF(ISBLANK(C156),"",(IF(ISBLANK('Baseline Paddock Data'!D156),'Baseline Paddock Data'!F156,'Baseline Paddock Data'!D156/2.471)))</f>
        <v>0</v>
      </c>
      <c r="E156" s="326">
        <f>IF(ISBLANK(C156),"",(IF(ISBLANK('Baseline Paddock Data'!E156),'Baseline Paddock Data'!G156,'Baseline Paddock Data'!E156/2.471)))</f>
        <v>0</v>
      </c>
      <c r="F156" s="230" t="str">
        <f>IF(ISBLANK('Baseline Paddock Data'!H156),"",'Baseline Paddock Data'!H156)</f>
        <v/>
      </c>
      <c r="G156" s="271"/>
      <c r="H156" s="272"/>
      <c r="I156" s="92">
        <f>IF(ISBLANK(G156), 'Enter Head to Work Out AE'!D154, (G156*H156))</f>
        <v>0</v>
      </c>
      <c r="J156" s="278"/>
      <c r="K156" s="278"/>
      <c r="L156" s="237" t="str">
        <f t="shared" si="52"/>
        <v/>
      </c>
      <c r="M156" s="94" t="str">
        <f t="shared" si="53"/>
        <v/>
      </c>
      <c r="N156" s="96" t="str">
        <f t="shared" si="54"/>
        <v/>
      </c>
      <c r="O156" s="281"/>
      <c r="P156" s="99" t="str">
        <f t="shared" si="55"/>
        <v/>
      </c>
      <c r="Q156" s="97" t="str">
        <f t="shared" si="56"/>
        <v/>
      </c>
      <c r="R156" s="97" t="str">
        <f t="shared" si="57"/>
        <v/>
      </c>
      <c r="S156" s="394" t="str">
        <f t="shared" si="58"/>
        <v/>
      </c>
      <c r="T156" s="400" t="str">
        <f t="shared" si="59"/>
        <v/>
      </c>
      <c r="U156" s="271"/>
      <c r="V156" s="272"/>
      <c r="W156" s="92">
        <f>IF(ISBLANK(U156), 'Enter Head to Work Out AE'!$D154, (U156*V156))</f>
        <v>0</v>
      </c>
      <c r="X156" s="278"/>
      <c r="Y156" s="278"/>
      <c r="Z156" s="237" t="str">
        <f t="shared" si="60"/>
        <v/>
      </c>
      <c r="AA156" s="94" t="str">
        <f t="shared" si="61"/>
        <v/>
      </c>
      <c r="AB156" s="96" t="str">
        <f t="shared" si="62"/>
        <v/>
      </c>
      <c r="AC156" s="538" t="str">
        <f t="shared" si="63"/>
        <v/>
      </c>
      <c r="AD156" s="99" t="str">
        <f t="shared" si="64"/>
        <v/>
      </c>
      <c r="AE156" s="97" t="str">
        <f t="shared" si="65"/>
        <v/>
      </c>
      <c r="AF156" s="97" t="str">
        <f t="shared" si="66"/>
        <v/>
      </c>
      <c r="AG156" s="394" t="str">
        <f t="shared" si="67"/>
        <v/>
      </c>
      <c r="AH156" s="400" t="str">
        <f t="shared" si="68"/>
        <v/>
      </c>
      <c r="AI156" s="271"/>
      <c r="AJ156" s="272"/>
      <c r="AK156" s="92">
        <f>IF(ISBLANK(AI156), 'Enter Head to Work Out AE'!$D154, (AI156*AJ156))</f>
        <v>0</v>
      </c>
      <c r="AL156" s="278"/>
      <c r="AM156" s="278"/>
      <c r="AN156" s="237" t="str">
        <f t="shared" si="69"/>
        <v/>
      </c>
      <c r="AO156" s="94" t="str">
        <f t="shared" si="70"/>
        <v/>
      </c>
      <c r="AP156" s="96" t="str">
        <f t="shared" si="71"/>
        <v/>
      </c>
      <c r="AQ156" s="538" t="str">
        <f t="shared" si="72"/>
        <v/>
      </c>
      <c r="AR156" s="99" t="str">
        <f t="shared" si="73"/>
        <v/>
      </c>
      <c r="AS156" s="97" t="str">
        <f t="shared" si="74"/>
        <v/>
      </c>
      <c r="AT156" s="97" t="str">
        <f t="shared" si="75"/>
        <v/>
      </c>
      <c r="AU156" s="394" t="str">
        <f t="shared" si="76"/>
        <v/>
      </c>
      <c r="AV156" s="405" t="str">
        <f t="shared" si="77"/>
        <v/>
      </c>
      <c r="AW156" s="414"/>
      <c r="AX156" s="289"/>
      <c r="AY156" s="289"/>
      <c r="AZ156" s="296"/>
    </row>
    <row r="157" spans="1:52" ht="22.5" customHeight="1">
      <c r="A157" s="120"/>
      <c r="B157" s="259" t="str">
        <f>IF(ISBLANK('Baseline Paddock Data'!B157),"",'Baseline Paddock Data'!B157)</f>
        <v/>
      </c>
      <c r="C157" s="83" t="str">
        <f>IF(ISBLANK('Baseline Paddock Data'!C157),"",'Baseline Paddock Data'!C157)</f>
        <v/>
      </c>
      <c r="D157" s="326">
        <f>IF(ISBLANK(C157),"",(IF(ISBLANK('Baseline Paddock Data'!D157),'Baseline Paddock Data'!F157,'Baseline Paddock Data'!D157/2.471)))</f>
        <v>0</v>
      </c>
      <c r="E157" s="326">
        <f>IF(ISBLANK(C157),"",(IF(ISBLANK('Baseline Paddock Data'!E157),'Baseline Paddock Data'!G157,'Baseline Paddock Data'!E157/2.471)))</f>
        <v>0</v>
      </c>
      <c r="F157" s="230" t="str">
        <f>IF(ISBLANK('Baseline Paddock Data'!H157),"",'Baseline Paddock Data'!H157)</f>
        <v/>
      </c>
      <c r="G157" s="271"/>
      <c r="H157" s="272"/>
      <c r="I157" s="92">
        <f>IF(ISBLANK(G157), 'Enter Head to Work Out AE'!D155, (G157*H157))</f>
        <v>0</v>
      </c>
      <c r="J157" s="278"/>
      <c r="K157" s="278"/>
      <c r="L157" s="237" t="str">
        <f t="shared" si="52"/>
        <v/>
      </c>
      <c r="M157" s="94" t="str">
        <f t="shared" si="53"/>
        <v/>
      </c>
      <c r="N157" s="96" t="str">
        <f t="shared" si="54"/>
        <v/>
      </c>
      <c r="O157" s="281"/>
      <c r="P157" s="99" t="str">
        <f t="shared" si="55"/>
        <v/>
      </c>
      <c r="Q157" s="97" t="str">
        <f t="shared" si="56"/>
        <v/>
      </c>
      <c r="R157" s="97" t="str">
        <f t="shared" si="57"/>
        <v/>
      </c>
      <c r="S157" s="394" t="str">
        <f t="shared" si="58"/>
        <v/>
      </c>
      <c r="T157" s="400" t="str">
        <f t="shared" si="59"/>
        <v/>
      </c>
      <c r="U157" s="271"/>
      <c r="V157" s="272"/>
      <c r="W157" s="92">
        <f>IF(ISBLANK(U157), 'Enter Head to Work Out AE'!$D155, (U157*V157))</f>
        <v>0</v>
      </c>
      <c r="X157" s="278"/>
      <c r="Y157" s="278"/>
      <c r="Z157" s="237" t="str">
        <f t="shared" si="60"/>
        <v/>
      </c>
      <c r="AA157" s="94" t="str">
        <f t="shared" si="61"/>
        <v/>
      </c>
      <c r="AB157" s="96" t="str">
        <f t="shared" si="62"/>
        <v/>
      </c>
      <c r="AC157" s="538" t="str">
        <f t="shared" si="63"/>
        <v/>
      </c>
      <c r="AD157" s="99" t="str">
        <f t="shared" si="64"/>
        <v/>
      </c>
      <c r="AE157" s="97" t="str">
        <f t="shared" si="65"/>
        <v/>
      </c>
      <c r="AF157" s="97" t="str">
        <f t="shared" si="66"/>
        <v/>
      </c>
      <c r="AG157" s="394" t="str">
        <f t="shared" si="67"/>
        <v/>
      </c>
      <c r="AH157" s="400" t="str">
        <f t="shared" si="68"/>
        <v/>
      </c>
      <c r="AI157" s="271"/>
      <c r="AJ157" s="272"/>
      <c r="AK157" s="92">
        <f>IF(ISBLANK(AI157), 'Enter Head to Work Out AE'!$D155, (AI157*AJ157))</f>
        <v>0</v>
      </c>
      <c r="AL157" s="278"/>
      <c r="AM157" s="278"/>
      <c r="AN157" s="237" t="str">
        <f t="shared" si="69"/>
        <v/>
      </c>
      <c r="AO157" s="94" t="str">
        <f t="shared" si="70"/>
        <v/>
      </c>
      <c r="AP157" s="96" t="str">
        <f t="shared" si="71"/>
        <v/>
      </c>
      <c r="AQ157" s="538" t="str">
        <f t="shared" si="72"/>
        <v/>
      </c>
      <c r="AR157" s="99" t="str">
        <f t="shared" si="73"/>
        <v/>
      </c>
      <c r="AS157" s="97" t="str">
        <f t="shared" si="74"/>
        <v/>
      </c>
      <c r="AT157" s="97" t="str">
        <f t="shared" si="75"/>
        <v/>
      </c>
      <c r="AU157" s="394" t="str">
        <f t="shared" si="76"/>
        <v/>
      </c>
      <c r="AV157" s="405" t="str">
        <f t="shared" si="77"/>
        <v/>
      </c>
      <c r="AW157" s="414"/>
      <c r="AX157" s="289"/>
      <c r="AY157" s="289"/>
      <c r="AZ157" s="296"/>
    </row>
    <row r="158" spans="1:52" ht="22.5" customHeight="1">
      <c r="A158" s="120"/>
      <c r="B158" s="259" t="str">
        <f>IF(ISBLANK('Baseline Paddock Data'!B158),"",'Baseline Paddock Data'!B158)</f>
        <v/>
      </c>
      <c r="C158" s="83" t="str">
        <f>IF(ISBLANK('Baseline Paddock Data'!C158),"",'Baseline Paddock Data'!C158)</f>
        <v/>
      </c>
      <c r="D158" s="326">
        <f>IF(ISBLANK(C158),"",(IF(ISBLANK('Baseline Paddock Data'!D158),'Baseline Paddock Data'!F158,'Baseline Paddock Data'!D158/2.471)))</f>
        <v>0</v>
      </c>
      <c r="E158" s="326">
        <f>IF(ISBLANK(C158),"",(IF(ISBLANK('Baseline Paddock Data'!E158),'Baseline Paddock Data'!G158,'Baseline Paddock Data'!E158/2.471)))</f>
        <v>0</v>
      </c>
      <c r="F158" s="230" t="str">
        <f>IF(ISBLANK('Baseline Paddock Data'!H158),"",'Baseline Paddock Data'!H158)</f>
        <v/>
      </c>
      <c r="G158" s="271"/>
      <c r="H158" s="272"/>
      <c r="I158" s="92">
        <f>IF(ISBLANK(G158), 'Enter Head to Work Out AE'!D156, (G158*H158))</f>
        <v>0</v>
      </c>
      <c r="J158" s="278"/>
      <c r="K158" s="278"/>
      <c r="L158" s="237" t="str">
        <f t="shared" si="52"/>
        <v/>
      </c>
      <c r="M158" s="94" t="str">
        <f t="shared" si="53"/>
        <v/>
      </c>
      <c r="N158" s="96" t="str">
        <f t="shared" si="54"/>
        <v/>
      </c>
      <c r="O158" s="281"/>
      <c r="P158" s="99" t="str">
        <f t="shared" si="55"/>
        <v/>
      </c>
      <c r="Q158" s="97" t="str">
        <f t="shared" si="56"/>
        <v/>
      </c>
      <c r="R158" s="97" t="str">
        <f t="shared" si="57"/>
        <v/>
      </c>
      <c r="S158" s="394" t="str">
        <f t="shared" si="58"/>
        <v/>
      </c>
      <c r="T158" s="400" t="str">
        <f t="shared" si="59"/>
        <v/>
      </c>
      <c r="U158" s="271"/>
      <c r="V158" s="272"/>
      <c r="W158" s="92">
        <f>IF(ISBLANK(U158), 'Enter Head to Work Out AE'!$D156, (U158*V158))</f>
        <v>0</v>
      </c>
      <c r="X158" s="278"/>
      <c r="Y158" s="278"/>
      <c r="Z158" s="237" t="str">
        <f t="shared" si="60"/>
        <v/>
      </c>
      <c r="AA158" s="94" t="str">
        <f t="shared" si="61"/>
        <v/>
      </c>
      <c r="AB158" s="96" t="str">
        <f t="shared" si="62"/>
        <v/>
      </c>
      <c r="AC158" s="538" t="str">
        <f t="shared" si="63"/>
        <v/>
      </c>
      <c r="AD158" s="99" t="str">
        <f t="shared" si="64"/>
        <v/>
      </c>
      <c r="AE158" s="97" t="str">
        <f t="shared" si="65"/>
        <v/>
      </c>
      <c r="AF158" s="97" t="str">
        <f t="shared" si="66"/>
        <v/>
      </c>
      <c r="AG158" s="394" t="str">
        <f t="shared" si="67"/>
        <v/>
      </c>
      <c r="AH158" s="400" t="str">
        <f t="shared" si="68"/>
        <v/>
      </c>
      <c r="AI158" s="271"/>
      <c r="AJ158" s="272"/>
      <c r="AK158" s="92">
        <f>IF(ISBLANK(AI158), 'Enter Head to Work Out AE'!$D156, (AI158*AJ158))</f>
        <v>0</v>
      </c>
      <c r="AL158" s="278"/>
      <c r="AM158" s="278"/>
      <c r="AN158" s="237" t="str">
        <f t="shared" si="69"/>
        <v/>
      </c>
      <c r="AO158" s="94" t="str">
        <f t="shared" si="70"/>
        <v/>
      </c>
      <c r="AP158" s="96" t="str">
        <f t="shared" si="71"/>
        <v/>
      </c>
      <c r="AQ158" s="538" t="str">
        <f t="shared" si="72"/>
        <v/>
      </c>
      <c r="AR158" s="99" t="str">
        <f t="shared" si="73"/>
        <v/>
      </c>
      <c r="AS158" s="97" t="str">
        <f t="shared" si="74"/>
        <v/>
      </c>
      <c r="AT158" s="97" t="str">
        <f t="shared" si="75"/>
        <v/>
      </c>
      <c r="AU158" s="394" t="str">
        <f t="shared" si="76"/>
        <v/>
      </c>
      <c r="AV158" s="405" t="str">
        <f t="shared" si="77"/>
        <v/>
      </c>
      <c r="AW158" s="414"/>
      <c r="AX158" s="289"/>
      <c r="AY158" s="289"/>
      <c r="AZ158" s="296"/>
    </row>
    <row r="159" spans="1:52" ht="22.5" customHeight="1">
      <c r="A159" s="120"/>
      <c r="B159" s="259" t="str">
        <f>IF(ISBLANK('Baseline Paddock Data'!B159),"",'Baseline Paddock Data'!B159)</f>
        <v/>
      </c>
      <c r="C159" s="83" t="str">
        <f>IF(ISBLANK('Baseline Paddock Data'!C159),"",'Baseline Paddock Data'!C159)</f>
        <v/>
      </c>
      <c r="D159" s="326">
        <f>IF(ISBLANK(C159),"",(IF(ISBLANK('Baseline Paddock Data'!D159),'Baseline Paddock Data'!F159,'Baseline Paddock Data'!D159/2.471)))</f>
        <v>0</v>
      </c>
      <c r="E159" s="326">
        <f>IF(ISBLANK(C159),"",(IF(ISBLANK('Baseline Paddock Data'!E159),'Baseline Paddock Data'!G159,'Baseline Paddock Data'!E159/2.471)))</f>
        <v>0</v>
      </c>
      <c r="F159" s="230" t="str">
        <f>IF(ISBLANK('Baseline Paddock Data'!H159),"",'Baseline Paddock Data'!H159)</f>
        <v/>
      </c>
      <c r="G159" s="271"/>
      <c r="H159" s="272"/>
      <c r="I159" s="92">
        <f>IF(ISBLANK(G159), 'Enter Head to Work Out AE'!D157, (G159*H159))</f>
        <v>0</v>
      </c>
      <c r="J159" s="278"/>
      <c r="K159" s="278"/>
      <c r="L159" s="237" t="str">
        <f t="shared" si="52"/>
        <v/>
      </c>
      <c r="M159" s="94" t="str">
        <f t="shared" si="53"/>
        <v/>
      </c>
      <c r="N159" s="96" t="str">
        <f t="shared" si="54"/>
        <v/>
      </c>
      <c r="O159" s="281"/>
      <c r="P159" s="99" t="str">
        <f t="shared" si="55"/>
        <v/>
      </c>
      <c r="Q159" s="97" t="str">
        <f t="shared" si="56"/>
        <v/>
      </c>
      <c r="R159" s="97" t="str">
        <f t="shared" si="57"/>
        <v/>
      </c>
      <c r="S159" s="394" t="str">
        <f t="shared" si="58"/>
        <v/>
      </c>
      <c r="T159" s="400" t="str">
        <f t="shared" si="59"/>
        <v/>
      </c>
      <c r="U159" s="271"/>
      <c r="V159" s="272"/>
      <c r="W159" s="92">
        <f>IF(ISBLANK(U159), 'Enter Head to Work Out AE'!$D157, (U159*V159))</f>
        <v>0</v>
      </c>
      <c r="X159" s="278"/>
      <c r="Y159" s="278"/>
      <c r="Z159" s="237" t="str">
        <f t="shared" si="60"/>
        <v/>
      </c>
      <c r="AA159" s="94" t="str">
        <f t="shared" si="61"/>
        <v/>
      </c>
      <c r="AB159" s="96" t="str">
        <f t="shared" si="62"/>
        <v/>
      </c>
      <c r="AC159" s="538" t="str">
        <f t="shared" si="63"/>
        <v/>
      </c>
      <c r="AD159" s="99" t="str">
        <f t="shared" si="64"/>
        <v/>
      </c>
      <c r="AE159" s="97" t="str">
        <f t="shared" si="65"/>
        <v/>
      </c>
      <c r="AF159" s="97" t="str">
        <f t="shared" si="66"/>
        <v/>
      </c>
      <c r="AG159" s="394" t="str">
        <f t="shared" si="67"/>
        <v/>
      </c>
      <c r="AH159" s="400" t="str">
        <f t="shared" si="68"/>
        <v/>
      </c>
      <c r="AI159" s="271"/>
      <c r="AJ159" s="272"/>
      <c r="AK159" s="92">
        <f>IF(ISBLANK(AI159), 'Enter Head to Work Out AE'!$D157, (AI159*AJ159))</f>
        <v>0</v>
      </c>
      <c r="AL159" s="278"/>
      <c r="AM159" s="278"/>
      <c r="AN159" s="237" t="str">
        <f t="shared" si="69"/>
        <v/>
      </c>
      <c r="AO159" s="94" t="str">
        <f t="shared" si="70"/>
        <v/>
      </c>
      <c r="AP159" s="96" t="str">
        <f t="shared" si="71"/>
        <v/>
      </c>
      <c r="AQ159" s="538" t="str">
        <f t="shared" si="72"/>
        <v/>
      </c>
      <c r="AR159" s="99" t="str">
        <f t="shared" si="73"/>
        <v/>
      </c>
      <c r="AS159" s="97" t="str">
        <f t="shared" si="74"/>
        <v/>
      </c>
      <c r="AT159" s="97" t="str">
        <f t="shared" si="75"/>
        <v/>
      </c>
      <c r="AU159" s="394" t="str">
        <f t="shared" si="76"/>
        <v/>
      </c>
      <c r="AV159" s="405" t="str">
        <f t="shared" si="77"/>
        <v/>
      </c>
      <c r="AW159" s="414"/>
      <c r="AX159" s="289"/>
      <c r="AY159" s="289"/>
      <c r="AZ159" s="296"/>
    </row>
    <row r="160" spans="1:52" ht="22.5" customHeight="1">
      <c r="A160" s="120"/>
      <c r="B160" s="259" t="str">
        <f>IF(ISBLANK('Baseline Paddock Data'!B160),"",'Baseline Paddock Data'!B160)</f>
        <v/>
      </c>
      <c r="C160" s="83" t="str">
        <f>IF(ISBLANK('Baseline Paddock Data'!C160),"",'Baseline Paddock Data'!C160)</f>
        <v/>
      </c>
      <c r="D160" s="326">
        <f>IF(ISBLANK(C160),"",(IF(ISBLANK('Baseline Paddock Data'!D160),'Baseline Paddock Data'!F160,'Baseline Paddock Data'!D160/2.471)))</f>
        <v>0</v>
      </c>
      <c r="E160" s="326">
        <f>IF(ISBLANK(C160),"",(IF(ISBLANK('Baseline Paddock Data'!E160),'Baseline Paddock Data'!G160,'Baseline Paddock Data'!E160/2.471)))</f>
        <v>0</v>
      </c>
      <c r="F160" s="230" t="str">
        <f>IF(ISBLANK('Baseline Paddock Data'!H160),"",'Baseline Paddock Data'!H160)</f>
        <v/>
      </c>
      <c r="G160" s="271"/>
      <c r="H160" s="272"/>
      <c r="I160" s="92">
        <f>IF(ISBLANK(G160), 'Enter Head to Work Out AE'!D158, (G160*H160))</f>
        <v>0</v>
      </c>
      <c r="J160" s="278"/>
      <c r="K160" s="278"/>
      <c r="L160" s="237" t="str">
        <f t="shared" si="52"/>
        <v/>
      </c>
      <c r="M160" s="94" t="str">
        <f t="shared" si="53"/>
        <v/>
      </c>
      <c r="N160" s="96" t="str">
        <f t="shared" si="54"/>
        <v/>
      </c>
      <c r="O160" s="281"/>
      <c r="P160" s="99" t="str">
        <f t="shared" si="55"/>
        <v/>
      </c>
      <c r="Q160" s="97" t="str">
        <f t="shared" si="56"/>
        <v/>
      </c>
      <c r="R160" s="97" t="str">
        <f t="shared" si="57"/>
        <v/>
      </c>
      <c r="S160" s="394" t="str">
        <f t="shared" si="58"/>
        <v/>
      </c>
      <c r="T160" s="400" t="str">
        <f t="shared" si="59"/>
        <v/>
      </c>
      <c r="U160" s="271"/>
      <c r="V160" s="272"/>
      <c r="W160" s="92">
        <f>IF(ISBLANK(U160), 'Enter Head to Work Out AE'!$D158, (U160*V160))</f>
        <v>0</v>
      </c>
      <c r="X160" s="278"/>
      <c r="Y160" s="278"/>
      <c r="Z160" s="237" t="str">
        <f t="shared" si="60"/>
        <v/>
      </c>
      <c r="AA160" s="94" t="str">
        <f t="shared" si="61"/>
        <v/>
      </c>
      <c r="AB160" s="96" t="str">
        <f t="shared" si="62"/>
        <v/>
      </c>
      <c r="AC160" s="538" t="str">
        <f t="shared" si="63"/>
        <v/>
      </c>
      <c r="AD160" s="99" t="str">
        <f t="shared" si="64"/>
        <v/>
      </c>
      <c r="AE160" s="97" t="str">
        <f t="shared" si="65"/>
        <v/>
      </c>
      <c r="AF160" s="97" t="str">
        <f t="shared" si="66"/>
        <v/>
      </c>
      <c r="AG160" s="394" t="str">
        <f t="shared" si="67"/>
        <v/>
      </c>
      <c r="AH160" s="400" t="str">
        <f t="shared" si="68"/>
        <v/>
      </c>
      <c r="AI160" s="271"/>
      <c r="AJ160" s="272"/>
      <c r="AK160" s="92">
        <f>IF(ISBLANK(AI160), 'Enter Head to Work Out AE'!$D158, (AI160*AJ160))</f>
        <v>0</v>
      </c>
      <c r="AL160" s="278"/>
      <c r="AM160" s="278"/>
      <c r="AN160" s="237" t="str">
        <f t="shared" si="69"/>
        <v/>
      </c>
      <c r="AO160" s="94" t="str">
        <f t="shared" si="70"/>
        <v/>
      </c>
      <c r="AP160" s="96" t="str">
        <f t="shared" si="71"/>
        <v/>
      </c>
      <c r="AQ160" s="538" t="str">
        <f t="shared" si="72"/>
        <v/>
      </c>
      <c r="AR160" s="99" t="str">
        <f t="shared" si="73"/>
        <v/>
      </c>
      <c r="AS160" s="97" t="str">
        <f t="shared" si="74"/>
        <v/>
      </c>
      <c r="AT160" s="97" t="str">
        <f t="shared" si="75"/>
        <v/>
      </c>
      <c r="AU160" s="394" t="str">
        <f t="shared" si="76"/>
        <v/>
      </c>
      <c r="AV160" s="405" t="str">
        <f t="shared" si="77"/>
        <v/>
      </c>
      <c r="AW160" s="414"/>
      <c r="AX160" s="289"/>
      <c r="AY160" s="289"/>
      <c r="AZ160" s="296"/>
    </row>
    <row r="161" spans="1:52" ht="22.5" customHeight="1">
      <c r="A161" s="120"/>
      <c r="B161" s="259" t="str">
        <f>IF(ISBLANK('Baseline Paddock Data'!B161),"",'Baseline Paddock Data'!B161)</f>
        <v/>
      </c>
      <c r="C161" s="83" t="str">
        <f>IF(ISBLANK('Baseline Paddock Data'!C161),"",'Baseline Paddock Data'!C161)</f>
        <v/>
      </c>
      <c r="D161" s="326">
        <f>IF(ISBLANK(C161),"",(IF(ISBLANK('Baseline Paddock Data'!D161),'Baseline Paddock Data'!F161,'Baseline Paddock Data'!D161/2.471)))</f>
        <v>0</v>
      </c>
      <c r="E161" s="326">
        <f>IF(ISBLANK(C161),"",(IF(ISBLANK('Baseline Paddock Data'!E161),'Baseline Paddock Data'!G161,'Baseline Paddock Data'!E161/2.471)))</f>
        <v>0</v>
      </c>
      <c r="F161" s="230" t="str">
        <f>IF(ISBLANK('Baseline Paddock Data'!H161),"",'Baseline Paddock Data'!H161)</f>
        <v/>
      </c>
      <c r="G161" s="271"/>
      <c r="H161" s="272"/>
      <c r="I161" s="92">
        <f>IF(ISBLANK(G161), 'Enter Head to Work Out AE'!D159, (G161*H161))</f>
        <v>0</v>
      </c>
      <c r="J161" s="278"/>
      <c r="K161" s="278"/>
      <c r="L161" s="237" t="str">
        <f t="shared" si="52"/>
        <v/>
      </c>
      <c r="M161" s="94" t="str">
        <f t="shared" si="53"/>
        <v/>
      </c>
      <c r="N161" s="96" t="str">
        <f t="shared" si="54"/>
        <v/>
      </c>
      <c r="O161" s="281"/>
      <c r="P161" s="99" t="str">
        <f t="shared" si="55"/>
        <v/>
      </c>
      <c r="Q161" s="97" t="str">
        <f t="shared" si="56"/>
        <v/>
      </c>
      <c r="R161" s="97" t="str">
        <f t="shared" si="57"/>
        <v/>
      </c>
      <c r="S161" s="394" t="str">
        <f t="shared" si="58"/>
        <v/>
      </c>
      <c r="T161" s="400" t="str">
        <f t="shared" si="59"/>
        <v/>
      </c>
      <c r="U161" s="271"/>
      <c r="V161" s="272"/>
      <c r="W161" s="92">
        <f>IF(ISBLANK(U161), 'Enter Head to Work Out AE'!$D159, (U161*V161))</f>
        <v>0</v>
      </c>
      <c r="X161" s="278"/>
      <c r="Y161" s="278"/>
      <c r="Z161" s="237" t="str">
        <f t="shared" si="60"/>
        <v/>
      </c>
      <c r="AA161" s="94" t="str">
        <f t="shared" si="61"/>
        <v/>
      </c>
      <c r="AB161" s="96" t="str">
        <f t="shared" si="62"/>
        <v/>
      </c>
      <c r="AC161" s="538" t="str">
        <f t="shared" si="63"/>
        <v/>
      </c>
      <c r="AD161" s="99" t="str">
        <f t="shared" si="64"/>
        <v/>
      </c>
      <c r="AE161" s="97" t="str">
        <f t="shared" si="65"/>
        <v/>
      </c>
      <c r="AF161" s="97" t="str">
        <f t="shared" si="66"/>
        <v/>
      </c>
      <c r="AG161" s="394" t="str">
        <f t="shared" si="67"/>
        <v/>
      </c>
      <c r="AH161" s="400" t="str">
        <f t="shared" si="68"/>
        <v/>
      </c>
      <c r="AI161" s="271"/>
      <c r="AJ161" s="272"/>
      <c r="AK161" s="92">
        <f>IF(ISBLANK(AI161), 'Enter Head to Work Out AE'!$D159, (AI161*AJ161))</f>
        <v>0</v>
      </c>
      <c r="AL161" s="278"/>
      <c r="AM161" s="278"/>
      <c r="AN161" s="237" t="str">
        <f t="shared" si="69"/>
        <v/>
      </c>
      <c r="AO161" s="94" t="str">
        <f t="shared" si="70"/>
        <v/>
      </c>
      <c r="AP161" s="96" t="str">
        <f t="shared" si="71"/>
        <v/>
      </c>
      <c r="AQ161" s="538" t="str">
        <f t="shared" si="72"/>
        <v/>
      </c>
      <c r="AR161" s="99" t="str">
        <f t="shared" si="73"/>
        <v/>
      </c>
      <c r="AS161" s="97" t="str">
        <f t="shared" si="74"/>
        <v/>
      </c>
      <c r="AT161" s="97" t="str">
        <f t="shared" si="75"/>
        <v/>
      </c>
      <c r="AU161" s="394" t="str">
        <f t="shared" si="76"/>
        <v/>
      </c>
      <c r="AV161" s="405" t="str">
        <f t="shared" si="77"/>
        <v/>
      </c>
      <c r="AW161" s="414"/>
      <c r="AX161" s="289"/>
      <c r="AY161" s="289"/>
      <c r="AZ161" s="296"/>
    </row>
    <row r="162" spans="1:52" ht="22.5" customHeight="1">
      <c r="A162" s="120"/>
      <c r="B162" s="259" t="str">
        <f>IF(ISBLANK('Baseline Paddock Data'!B162),"",'Baseline Paddock Data'!B162)</f>
        <v/>
      </c>
      <c r="C162" s="83" t="str">
        <f>IF(ISBLANK('Baseline Paddock Data'!C162),"",'Baseline Paddock Data'!C162)</f>
        <v/>
      </c>
      <c r="D162" s="326">
        <f>IF(ISBLANK(C162),"",(IF(ISBLANK('Baseline Paddock Data'!D162),'Baseline Paddock Data'!F162,'Baseline Paddock Data'!D162/2.471)))</f>
        <v>0</v>
      </c>
      <c r="E162" s="326">
        <f>IF(ISBLANK(C162),"",(IF(ISBLANK('Baseline Paddock Data'!E162),'Baseline Paddock Data'!G162,'Baseline Paddock Data'!E162/2.471)))</f>
        <v>0</v>
      </c>
      <c r="F162" s="230" t="str">
        <f>IF(ISBLANK('Baseline Paddock Data'!H162),"",'Baseline Paddock Data'!H162)</f>
        <v/>
      </c>
      <c r="G162" s="271"/>
      <c r="H162" s="272"/>
      <c r="I162" s="92">
        <f>IF(ISBLANK(G162), 'Enter Head to Work Out AE'!D160, (G162*H162))</f>
        <v>0</v>
      </c>
      <c r="J162" s="278"/>
      <c r="K162" s="278"/>
      <c r="L162" s="237" t="str">
        <f t="shared" si="52"/>
        <v/>
      </c>
      <c r="M162" s="94" t="str">
        <f t="shared" si="53"/>
        <v/>
      </c>
      <c r="N162" s="96" t="str">
        <f t="shared" si="54"/>
        <v/>
      </c>
      <c r="O162" s="281"/>
      <c r="P162" s="99" t="str">
        <f t="shared" si="55"/>
        <v/>
      </c>
      <c r="Q162" s="97" t="str">
        <f t="shared" si="56"/>
        <v/>
      </c>
      <c r="R162" s="97" t="str">
        <f t="shared" si="57"/>
        <v/>
      </c>
      <c r="S162" s="394" t="str">
        <f t="shared" si="58"/>
        <v/>
      </c>
      <c r="T162" s="400" t="str">
        <f t="shared" si="59"/>
        <v/>
      </c>
      <c r="U162" s="271"/>
      <c r="V162" s="272"/>
      <c r="W162" s="92">
        <f>IF(ISBLANK(U162), 'Enter Head to Work Out AE'!$D160, (U162*V162))</f>
        <v>0</v>
      </c>
      <c r="X162" s="278"/>
      <c r="Y162" s="278"/>
      <c r="Z162" s="237" t="str">
        <f t="shared" si="60"/>
        <v/>
      </c>
      <c r="AA162" s="94" t="str">
        <f t="shared" si="61"/>
        <v/>
      </c>
      <c r="AB162" s="96" t="str">
        <f t="shared" si="62"/>
        <v/>
      </c>
      <c r="AC162" s="538" t="str">
        <f t="shared" si="63"/>
        <v/>
      </c>
      <c r="AD162" s="99" t="str">
        <f t="shared" si="64"/>
        <v/>
      </c>
      <c r="AE162" s="97" t="str">
        <f t="shared" si="65"/>
        <v/>
      </c>
      <c r="AF162" s="97" t="str">
        <f t="shared" si="66"/>
        <v/>
      </c>
      <c r="AG162" s="394" t="str">
        <f t="shared" si="67"/>
        <v/>
      </c>
      <c r="AH162" s="400" t="str">
        <f t="shared" si="68"/>
        <v/>
      </c>
      <c r="AI162" s="271"/>
      <c r="AJ162" s="272"/>
      <c r="AK162" s="92">
        <f>IF(ISBLANK(AI162), 'Enter Head to Work Out AE'!$D160, (AI162*AJ162))</f>
        <v>0</v>
      </c>
      <c r="AL162" s="278"/>
      <c r="AM162" s="278"/>
      <c r="AN162" s="237" t="str">
        <f t="shared" si="69"/>
        <v/>
      </c>
      <c r="AO162" s="94" t="str">
        <f t="shared" si="70"/>
        <v/>
      </c>
      <c r="AP162" s="96" t="str">
        <f t="shared" si="71"/>
        <v/>
      </c>
      <c r="AQ162" s="538" t="str">
        <f t="shared" si="72"/>
        <v/>
      </c>
      <c r="AR162" s="99" t="str">
        <f t="shared" si="73"/>
        <v/>
      </c>
      <c r="AS162" s="97" t="str">
        <f t="shared" si="74"/>
        <v/>
      </c>
      <c r="AT162" s="97" t="str">
        <f t="shared" si="75"/>
        <v/>
      </c>
      <c r="AU162" s="394" t="str">
        <f t="shared" si="76"/>
        <v/>
      </c>
      <c r="AV162" s="405" t="str">
        <f t="shared" si="77"/>
        <v/>
      </c>
      <c r="AW162" s="414"/>
      <c r="AX162" s="289"/>
      <c r="AY162" s="289"/>
      <c r="AZ162" s="296"/>
    </row>
    <row r="163" spans="1:52" ht="22.5" customHeight="1">
      <c r="A163" s="120"/>
      <c r="B163" s="259" t="str">
        <f>IF(ISBLANK('Baseline Paddock Data'!B163),"",'Baseline Paddock Data'!B163)</f>
        <v/>
      </c>
      <c r="C163" s="83" t="str">
        <f>IF(ISBLANK('Baseline Paddock Data'!C163),"",'Baseline Paddock Data'!C163)</f>
        <v/>
      </c>
      <c r="D163" s="326">
        <f>IF(ISBLANK(C163),"",(IF(ISBLANK('Baseline Paddock Data'!D163),'Baseline Paddock Data'!F163,'Baseline Paddock Data'!D163/2.471)))</f>
        <v>0</v>
      </c>
      <c r="E163" s="326">
        <f>IF(ISBLANK(C163),"",(IF(ISBLANK('Baseline Paddock Data'!E163),'Baseline Paddock Data'!G163,'Baseline Paddock Data'!E163/2.471)))</f>
        <v>0</v>
      </c>
      <c r="F163" s="230" t="str">
        <f>IF(ISBLANK('Baseline Paddock Data'!H163),"",'Baseline Paddock Data'!H163)</f>
        <v/>
      </c>
      <c r="G163" s="271"/>
      <c r="H163" s="272"/>
      <c r="I163" s="92">
        <f>IF(ISBLANK(G163), 'Enter Head to Work Out AE'!D161, (G163*H163))</f>
        <v>0</v>
      </c>
      <c r="J163" s="278"/>
      <c r="K163" s="278"/>
      <c r="L163" s="237" t="str">
        <f t="shared" si="52"/>
        <v/>
      </c>
      <c r="M163" s="94" t="str">
        <f t="shared" si="53"/>
        <v/>
      </c>
      <c r="N163" s="96" t="str">
        <f t="shared" si="54"/>
        <v/>
      </c>
      <c r="O163" s="281"/>
      <c r="P163" s="99" t="str">
        <f t="shared" si="55"/>
        <v/>
      </c>
      <c r="Q163" s="97" t="str">
        <f t="shared" si="56"/>
        <v/>
      </c>
      <c r="R163" s="97" t="str">
        <f t="shared" si="57"/>
        <v/>
      </c>
      <c r="S163" s="394" t="str">
        <f t="shared" si="58"/>
        <v/>
      </c>
      <c r="T163" s="400" t="str">
        <f t="shared" si="59"/>
        <v/>
      </c>
      <c r="U163" s="271"/>
      <c r="V163" s="272"/>
      <c r="W163" s="92">
        <f>IF(ISBLANK(U163), 'Enter Head to Work Out AE'!$D161, (U163*V163))</f>
        <v>0</v>
      </c>
      <c r="X163" s="278"/>
      <c r="Y163" s="278"/>
      <c r="Z163" s="237" t="str">
        <f t="shared" si="60"/>
        <v/>
      </c>
      <c r="AA163" s="94" t="str">
        <f t="shared" si="61"/>
        <v/>
      </c>
      <c r="AB163" s="96" t="str">
        <f t="shared" si="62"/>
        <v/>
      </c>
      <c r="AC163" s="538" t="str">
        <f t="shared" si="63"/>
        <v/>
      </c>
      <c r="AD163" s="99" t="str">
        <f t="shared" si="64"/>
        <v/>
      </c>
      <c r="AE163" s="97" t="str">
        <f t="shared" si="65"/>
        <v/>
      </c>
      <c r="AF163" s="97" t="str">
        <f t="shared" si="66"/>
        <v/>
      </c>
      <c r="AG163" s="394" t="str">
        <f t="shared" si="67"/>
        <v/>
      </c>
      <c r="AH163" s="400" t="str">
        <f t="shared" si="68"/>
        <v/>
      </c>
      <c r="AI163" s="271"/>
      <c r="AJ163" s="272"/>
      <c r="AK163" s="92">
        <f>IF(ISBLANK(AI163), 'Enter Head to Work Out AE'!$D161, (AI163*AJ163))</f>
        <v>0</v>
      </c>
      <c r="AL163" s="278"/>
      <c r="AM163" s="278"/>
      <c r="AN163" s="237" t="str">
        <f t="shared" si="69"/>
        <v/>
      </c>
      <c r="AO163" s="94" t="str">
        <f t="shared" si="70"/>
        <v/>
      </c>
      <c r="AP163" s="96" t="str">
        <f t="shared" si="71"/>
        <v/>
      </c>
      <c r="AQ163" s="538" t="str">
        <f t="shared" si="72"/>
        <v/>
      </c>
      <c r="AR163" s="99" t="str">
        <f t="shared" si="73"/>
        <v/>
      </c>
      <c r="AS163" s="97" t="str">
        <f t="shared" si="74"/>
        <v/>
      </c>
      <c r="AT163" s="97" t="str">
        <f t="shared" si="75"/>
        <v/>
      </c>
      <c r="AU163" s="394" t="str">
        <f t="shared" si="76"/>
        <v/>
      </c>
      <c r="AV163" s="405" t="str">
        <f t="shared" si="77"/>
        <v/>
      </c>
      <c r="AW163" s="414"/>
      <c r="AX163" s="289"/>
      <c r="AY163" s="289"/>
      <c r="AZ163" s="296"/>
    </row>
    <row r="164" spans="1:52" ht="22.5" customHeight="1">
      <c r="A164" s="120"/>
      <c r="B164" s="259" t="str">
        <f>IF(ISBLANK('Baseline Paddock Data'!B164),"",'Baseline Paddock Data'!B164)</f>
        <v/>
      </c>
      <c r="C164" s="83" t="str">
        <f>IF(ISBLANK('Baseline Paddock Data'!C164),"",'Baseline Paddock Data'!C164)</f>
        <v/>
      </c>
      <c r="D164" s="326">
        <f>IF(ISBLANK(C164),"",(IF(ISBLANK('Baseline Paddock Data'!D164),'Baseline Paddock Data'!F164,'Baseline Paddock Data'!D164/2.471)))</f>
        <v>0</v>
      </c>
      <c r="E164" s="326">
        <f>IF(ISBLANK(C164),"",(IF(ISBLANK('Baseline Paddock Data'!E164),'Baseline Paddock Data'!G164,'Baseline Paddock Data'!E164/2.471)))</f>
        <v>0</v>
      </c>
      <c r="F164" s="230" t="str">
        <f>IF(ISBLANK('Baseline Paddock Data'!H164),"",'Baseline Paddock Data'!H164)</f>
        <v/>
      </c>
      <c r="G164" s="271"/>
      <c r="H164" s="272"/>
      <c r="I164" s="92">
        <f>IF(ISBLANK(G164), 'Enter Head to Work Out AE'!D162, (G164*H164))</f>
        <v>0</v>
      </c>
      <c r="J164" s="278"/>
      <c r="K164" s="278"/>
      <c r="L164" s="237" t="str">
        <f t="shared" si="52"/>
        <v/>
      </c>
      <c r="M164" s="94" t="str">
        <f t="shared" si="53"/>
        <v/>
      </c>
      <c r="N164" s="96" t="str">
        <f t="shared" si="54"/>
        <v/>
      </c>
      <c r="O164" s="281"/>
      <c r="P164" s="99" t="str">
        <f t="shared" si="55"/>
        <v/>
      </c>
      <c r="Q164" s="97" t="str">
        <f t="shared" si="56"/>
        <v/>
      </c>
      <c r="R164" s="97" t="str">
        <f t="shared" si="57"/>
        <v/>
      </c>
      <c r="S164" s="394" t="str">
        <f t="shared" si="58"/>
        <v/>
      </c>
      <c r="T164" s="400" t="str">
        <f t="shared" si="59"/>
        <v/>
      </c>
      <c r="U164" s="271"/>
      <c r="V164" s="272"/>
      <c r="W164" s="92">
        <f>IF(ISBLANK(U164), 'Enter Head to Work Out AE'!$D162, (U164*V164))</f>
        <v>0</v>
      </c>
      <c r="X164" s="278"/>
      <c r="Y164" s="278"/>
      <c r="Z164" s="237" t="str">
        <f t="shared" si="60"/>
        <v/>
      </c>
      <c r="AA164" s="94" t="str">
        <f t="shared" si="61"/>
        <v/>
      </c>
      <c r="AB164" s="96" t="str">
        <f t="shared" si="62"/>
        <v/>
      </c>
      <c r="AC164" s="538" t="str">
        <f t="shared" si="63"/>
        <v/>
      </c>
      <c r="AD164" s="99" t="str">
        <f t="shared" si="64"/>
        <v/>
      </c>
      <c r="AE164" s="97" t="str">
        <f t="shared" si="65"/>
        <v/>
      </c>
      <c r="AF164" s="97" t="str">
        <f t="shared" si="66"/>
        <v/>
      </c>
      <c r="AG164" s="394" t="str">
        <f t="shared" si="67"/>
        <v/>
      </c>
      <c r="AH164" s="400" t="str">
        <f t="shared" si="68"/>
        <v/>
      </c>
      <c r="AI164" s="271"/>
      <c r="AJ164" s="272"/>
      <c r="AK164" s="92">
        <f>IF(ISBLANK(AI164), 'Enter Head to Work Out AE'!$D162, (AI164*AJ164))</f>
        <v>0</v>
      </c>
      <c r="AL164" s="278"/>
      <c r="AM164" s="278"/>
      <c r="AN164" s="237" t="str">
        <f t="shared" si="69"/>
        <v/>
      </c>
      <c r="AO164" s="94" t="str">
        <f t="shared" si="70"/>
        <v/>
      </c>
      <c r="AP164" s="96" t="str">
        <f t="shared" si="71"/>
        <v/>
      </c>
      <c r="AQ164" s="538" t="str">
        <f t="shared" si="72"/>
        <v/>
      </c>
      <c r="AR164" s="99" t="str">
        <f t="shared" si="73"/>
        <v/>
      </c>
      <c r="AS164" s="97" t="str">
        <f t="shared" si="74"/>
        <v/>
      </c>
      <c r="AT164" s="97" t="str">
        <f t="shared" si="75"/>
        <v/>
      </c>
      <c r="AU164" s="394" t="str">
        <f t="shared" si="76"/>
        <v/>
      </c>
      <c r="AV164" s="405" t="str">
        <f t="shared" si="77"/>
        <v/>
      </c>
      <c r="AW164" s="414"/>
      <c r="AX164" s="289"/>
      <c r="AY164" s="289"/>
      <c r="AZ164" s="296"/>
    </row>
    <row r="165" spans="1:52" ht="22.5" customHeight="1">
      <c r="A165" s="120"/>
      <c r="B165" s="259" t="str">
        <f>IF(ISBLANK('Baseline Paddock Data'!B165),"",'Baseline Paddock Data'!B165)</f>
        <v/>
      </c>
      <c r="C165" s="83" t="str">
        <f>IF(ISBLANK('Baseline Paddock Data'!C165),"",'Baseline Paddock Data'!C165)</f>
        <v/>
      </c>
      <c r="D165" s="326">
        <f>IF(ISBLANK(C165),"",(IF(ISBLANK('Baseline Paddock Data'!D165),'Baseline Paddock Data'!F165,'Baseline Paddock Data'!D165/2.471)))</f>
        <v>0</v>
      </c>
      <c r="E165" s="326">
        <f>IF(ISBLANK(C165),"",(IF(ISBLANK('Baseline Paddock Data'!E165),'Baseline Paddock Data'!G165,'Baseline Paddock Data'!E165/2.471)))</f>
        <v>0</v>
      </c>
      <c r="F165" s="230" t="str">
        <f>IF(ISBLANK('Baseline Paddock Data'!H165),"",'Baseline Paddock Data'!H165)</f>
        <v/>
      </c>
      <c r="G165" s="271"/>
      <c r="H165" s="272"/>
      <c r="I165" s="92">
        <f>IF(ISBLANK(G165), 'Enter Head to Work Out AE'!D163, (G165*H165))</f>
        <v>0</v>
      </c>
      <c r="J165" s="278"/>
      <c r="K165" s="278"/>
      <c r="L165" s="237" t="str">
        <f t="shared" si="52"/>
        <v/>
      </c>
      <c r="M165" s="94" t="str">
        <f t="shared" si="53"/>
        <v/>
      </c>
      <c r="N165" s="96" t="str">
        <f t="shared" si="54"/>
        <v/>
      </c>
      <c r="O165" s="281"/>
      <c r="P165" s="99" t="str">
        <f t="shared" si="55"/>
        <v/>
      </c>
      <c r="Q165" s="97" t="str">
        <f t="shared" si="56"/>
        <v/>
      </c>
      <c r="R165" s="97" t="str">
        <f t="shared" si="57"/>
        <v/>
      </c>
      <c r="S165" s="394" t="str">
        <f t="shared" si="58"/>
        <v/>
      </c>
      <c r="T165" s="400" t="str">
        <f t="shared" si="59"/>
        <v/>
      </c>
      <c r="U165" s="271"/>
      <c r="V165" s="272"/>
      <c r="W165" s="92">
        <f>IF(ISBLANK(U165), 'Enter Head to Work Out AE'!$D163, (U165*V165))</f>
        <v>0</v>
      </c>
      <c r="X165" s="278"/>
      <c r="Y165" s="278"/>
      <c r="Z165" s="237" t="str">
        <f t="shared" si="60"/>
        <v/>
      </c>
      <c r="AA165" s="94" t="str">
        <f t="shared" si="61"/>
        <v/>
      </c>
      <c r="AB165" s="96" t="str">
        <f t="shared" si="62"/>
        <v/>
      </c>
      <c r="AC165" s="538" t="str">
        <f t="shared" si="63"/>
        <v/>
      </c>
      <c r="AD165" s="99" t="str">
        <f t="shared" si="64"/>
        <v/>
      </c>
      <c r="AE165" s="97" t="str">
        <f t="shared" si="65"/>
        <v/>
      </c>
      <c r="AF165" s="97" t="str">
        <f t="shared" si="66"/>
        <v/>
      </c>
      <c r="AG165" s="394" t="str">
        <f t="shared" si="67"/>
        <v/>
      </c>
      <c r="AH165" s="400" t="str">
        <f t="shared" si="68"/>
        <v/>
      </c>
      <c r="AI165" s="271"/>
      <c r="AJ165" s="272"/>
      <c r="AK165" s="92">
        <f>IF(ISBLANK(AI165), 'Enter Head to Work Out AE'!$D163, (AI165*AJ165))</f>
        <v>0</v>
      </c>
      <c r="AL165" s="278"/>
      <c r="AM165" s="278"/>
      <c r="AN165" s="237" t="str">
        <f t="shared" si="69"/>
        <v/>
      </c>
      <c r="AO165" s="94" t="str">
        <f t="shared" si="70"/>
        <v/>
      </c>
      <c r="AP165" s="96" t="str">
        <f t="shared" si="71"/>
        <v/>
      </c>
      <c r="AQ165" s="538" t="str">
        <f t="shared" si="72"/>
        <v/>
      </c>
      <c r="AR165" s="99" t="str">
        <f t="shared" si="73"/>
        <v/>
      </c>
      <c r="AS165" s="97" t="str">
        <f t="shared" si="74"/>
        <v/>
      </c>
      <c r="AT165" s="97" t="str">
        <f t="shared" si="75"/>
        <v/>
      </c>
      <c r="AU165" s="394" t="str">
        <f t="shared" si="76"/>
        <v/>
      </c>
      <c r="AV165" s="405" t="str">
        <f t="shared" si="77"/>
        <v/>
      </c>
      <c r="AW165" s="414"/>
      <c r="AX165" s="289"/>
      <c r="AY165" s="289"/>
      <c r="AZ165" s="296"/>
    </row>
    <row r="166" spans="1:52" ht="22.5" customHeight="1">
      <c r="A166" s="120"/>
      <c r="B166" s="259" t="str">
        <f>IF(ISBLANK('Baseline Paddock Data'!B166),"",'Baseline Paddock Data'!B166)</f>
        <v/>
      </c>
      <c r="C166" s="83" t="str">
        <f>IF(ISBLANK('Baseline Paddock Data'!C166),"",'Baseline Paddock Data'!C166)</f>
        <v/>
      </c>
      <c r="D166" s="326">
        <f>IF(ISBLANK(C166),"",(IF(ISBLANK('Baseline Paddock Data'!D166),'Baseline Paddock Data'!F166,'Baseline Paddock Data'!D166/2.471)))</f>
        <v>0</v>
      </c>
      <c r="E166" s="326">
        <f>IF(ISBLANK(C166),"",(IF(ISBLANK('Baseline Paddock Data'!E166),'Baseline Paddock Data'!G166,'Baseline Paddock Data'!E166/2.471)))</f>
        <v>0</v>
      </c>
      <c r="F166" s="230" t="str">
        <f>IF(ISBLANK('Baseline Paddock Data'!H166),"",'Baseline Paddock Data'!H166)</f>
        <v/>
      </c>
      <c r="G166" s="271"/>
      <c r="H166" s="272"/>
      <c r="I166" s="92">
        <f>IF(ISBLANK(G166), 'Enter Head to Work Out AE'!D164, (G166*H166))</f>
        <v>0</v>
      </c>
      <c r="J166" s="278"/>
      <c r="K166" s="278"/>
      <c r="L166" s="237" t="str">
        <f t="shared" si="52"/>
        <v/>
      </c>
      <c r="M166" s="94" t="str">
        <f t="shared" si="53"/>
        <v/>
      </c>
      <c r="N166" s="96" t="str">
        <f t="shared" si="54"/>
        <v/>
      </c>
      <c r="O166" s="281"/>
      <c r="P166" s="99" t="str">
        <f t="shared" si="55"/>
        <v/>
      </c>
      <c r="Q166" s="97" t="str">
        <f t="shared" si="56"/>
        <v/>
      </c>
      <c r="R166" s="97" t="str">
        <f t="shared" si="57"/>
        <v/>
      </c>
      <c r="S166" s="394" t="str">
        <f t="shared" si="58"/>
        <v/>
      </c>
      <c r="T166" s="400" t="str">
        <f t="shared" si="59"/>
        <v/>
      </c>
      <c r="U166" s="271"/>
      <c r="V166" s="272"/>
      <c r="W166" s="92">
        <f>IF(ISBLANK(U166), 'Enter Head to Work Out AE'!$D164, (U166*V166))</f>
        <v>0</v>
      </c>
      <c r="X166" s="278"/>
      <c r="Y166" s="278"/>
      <c r="Z166" s="237" t="str">
        <f t="shared" si="60"/>
        <v/>
      </c>
      <c r="AA166" s="94" t="str">
        <f t="shared" si="61"/>
        <v/>
      </c>
      <c r="AB166" s="96" t="str">
        <f t="shared" si="62"/>
        <v/>
      </c>
      <c r="AC166" s="538" t="str">
        <f t="shared" si="63"/>
        <v/>
      </c>
      <c r="AD166" s="99" t="str">
        <f t="shared" si="64"/>
        <v/>
      </c>
      <c r="AE166" s="97" t="str">
        <f t="shared" si="65"/>
        <v/>
      </c>
      <c r="AF166" s="97" t="str">
        <f t="shared" si="66"/>
        <v/>
      </c>
      <c r="AG166" s="394" t="str">
        <f t="shared" si="67"/>
        <v/>
      </c>
      <c r="AH166" s="400" t="str">
        <f t="shared" si="68"/>
        <v/>
      </c>
      <c r="AI166" s="271"/>
      <c r="AJ166" s="272"/>
      <c r="AK166" s="92">
        <f>IF(ISBLANK(AI166), 'Enter Head to Work Out AE'!$D164, (AI166*AJ166))</f>
        <v>0</v>
      </c>
      <c r="AL166" s="278"/>
      <c r="AM166" s="278"/>
      <c r="AN166" s="237" t="str">
        <f t="shared" si="69"/>
        <v/>
      </c>
      <c r="AO166" s="94" t="str">
        <f t="shared" si="70"/>
        <v/>
      </c>
      <c r="AP166" s="96" t="str">
        <f t="shared" si="71"/>
        <v/>
      </c>
      <c r="AQ166" s="538" t="str">
        <f t="shared" si="72"/>
        <v/>
      </c>
      <c r="AR166" s="99" t="str">
        <f t="shared" si="73"/>
        <v/>
      </c>
      <c r="AS166" s="97" t="str">
        <f t="shared" si="74"/>
        <v/>
      </c>
      <c r="AT166" s="97" t="str">
        <f t="shared" si="75"/>
        <v/>
      </c>
      <c r="AU166" s="394" t="str">
        <f t="shared" si="76"/>
        <v/>
      </c>
      <c r="AV166" s="405" t="str">
        <f t="shared" si="77"/>
        <v/>
      </c>
      <c r="AW166" s="414"/>
      <c r="AX166" s="289"/>
      <c r="AY166" s="289"/>
      <c r="AZ166" s="296"/>
    </row>
    <row r="167" spans="1:52" ht="22.5" customHeight="1">
      <c r="A167" s="120"/>
      <c r="B167" s="259" t="str">
        <f>IF(ISBLANK('Baseline Paddock Data'!B167),"",'Baseline Paddock Data'!B167)</f>
        <v/>
      </c>
      <c r="C167" s="83" t="str">
        <f>IF(ISBLANK('Baseline Paddock Data'!C167),"",'Baseline Paddock Data'!C167)</f>
        <v/>
      </c>
      <c r="D167" s="326">
        <f>IF(ISBLANK(C167),"",(IF(ISBLANK('Baseline Paddock Data'!D167),'Baseline Paddock Data'!F167,'Baseline Paddock Data'!D167/2.471)))</f>
        <v>0</v>
      </c>
      <c r="E167" s="326">
        <f>IF(ISBLANK(C167),"",(IF(ISBLANK('Baseline Paddock Data'!E167),'Baseline Paddock Data'!G167,'Baseline Paddock Data'!E167/2.471)))</f>
        <v>0</v>
      </c>
      <c r="F167" s="230" t="str">
        <f>IF(ISBLANK('Baseline Paddock Data'!H167),"",'Baseline Paddock Data'!H167)</f>
        <v/>
      </c>
      <c r="G167" s="271"/>
      <c r="H167" s="272"/>
      <c r="I167" s="92">
        <f>IF(ISBLANK(G167), 'Enter Head to Work Out AE'!D165, (G167*H167))</f>
        <v>0</v>
      </c>
      <c r="J167" s="278"/>
      <c r="K167" s="278"/>
      <c r="L167" s="237" t="str">
        <f t="shared" si="52"/>
        <v/>
      </c>
      <c r="M167" s="94" t="str">
        <f t="shared" si="53"/>
        <v/>
      </c>
      <c r="N167" s="96" t="str">
        <f t="shared" si="54"/>
        <v/>
      </c>
      <c r="O167" s="281"/>
      <c r="P167" s="99" t="str">
        <f t="shared" si="55"/>
        <v/>
      </c>
      <c r="Q167" s="97" t="str">
        <f t="shared" si="56"/>
        <v/>
      </c>
      <c r="R167" s="97" t="str">
        <f t="shared" si="57"/>
        <v/>
      </c>
      <c r="S167" s="394" t="str">
        <f t="shared" si="58"/>
        <v/>
      </c>
      <c r="T167" s="400" t="str">
        <f t="shared" si="59"/>
        <v/>
      </c>
      <c r="U167" s="271"/>
      <c r="V167" s="272"/>
      <c r="W167" s="92">
        <f>IF(ISBLANK(U167), 'Enter Head to Work Out AE'!$D165, (U167*V167))</f>
        <v>0</v>
      </c>
      <c r="X167" s="278"/>
      <c r="Y167" s="278"/>
      <c r="Z167" s="237" t="str">
        <f t="shared" si="60"/>
        <v/>
      </c>
      <c r="AA167" s="94" t="str">
        <f t="shared" si="61"/>
        <v/>
      </c>
      <c r="AB167" s="96" t="str">
        <f t="shared" si="62"/>
        <v/>
      </c>
      <c r="AC167" s="538" t="str">
        <f t="shared" si="63"/>
        <v/>
      </c>
      <c r="AD167" s="99" t="str">
        <f t="shared" si="64"/>
        <v/>
      </c>
      <c r="AE167" s="97" t="str">
        <f t="shared" si="65"/>
        <v/>
      </c>
      <c r="AF167" s="97" t="str">
        <f t="shared" si="66"/>
        <v/>
      </c>
      <c r="AG167" s="394" t="str">
        <f t="shared" si="67"/>
        <v/>
      </c>
      <c r="AH167" s="400" t="str">
        <f t="shared" si="68"/>
        <v/>
      </c>
      <c r="AI167" s="271"/>
      <c r="AJ167" s="272"/>
      <c r="AK167" s="92">
        <f>IF(ISBLANK(AI167), 'Enter Head to Work Out AE'!$D165, (AI167*AJ167))</f>
        <v>0</v>
      </c>
      <c r="AL167" s="278"/>
      <c r="AM167" s="278"/>
      <c r="AN167" s="237" t="str">
        <f t="shared" si="69"/>
        <v/>
      </c>
      <c r="AO167" s="94" t="str">
        <f t="shared" si="70"/>
        <v/>
      </c>
      <c r="AP167" s="96" t="str">
        <f t="shared" si="71"/>
        <v/>
      </c>
      <c r="AQ167" s="538" t="str">
        <f t="shared" si="72"/>
        <v/>
      </c>
      <c r="AR167" s="99" t="str">
        <f t="shared" si="73"/>
        <v/>
      </c>
      <c r="AS167" s="97" t="str">
        <f t="shared" si="74"/>
        <v/>
      </c>
      <c r="AT167" s="97" t="str">
        <f t="shared" si="75"/>
        <v/>
      </c>
      <c r="AU167" s="394" t="str">
        <f t="shared" si="76"/>
        <v/>
      </c>
      <c r="AV167" s="405" t="str">
        <f t="shared" si="77"/>
        <v/>
      </c>
      <c r="AW167" s="414"/>
      <c r="AX167" s="289"/>
      <c r="AY167" s="289"/>
      <c r="AZ167" s="296"/>
    </row>
    <row r="168" spans="1:52" ht="22.5" customHeight="1">
      <c r="A168" s="120"/>
      <c r="B168" s="259" t="str">
        <f>IF(ISBLANK('Baseline Paddock Data'!B168),"",'Baseline Paddock Data'!B168)</f>
        <v/>
      </c>
      <c r="C168" s="83" t="str">
        <f>IF(ISBLANK('Baseline Paddock Data'!C168),"",'Baseline Paddock Data'!C168)</f>
        <v/>
      </c>
      <c r="D168" s="326">
        <f>IF(ISBLANK(C168),"",(IF(ISBLANK('Baseline Paddock Data'!D168),'Baseline Paddock Data'!F168,'Baseline Paddock Data'!D168/2.471)))</f>
        <v>0</v>
      </c>
      <c r="E168" s="326">
        <f>IF(ISBLANK(C168),"",(IF(ISBLANK('Baseline Paddock Data'!E168),'Baseline Paddock Data'!G168,'Baseline Paddock Data'!E168/2.471)))</f>
        <v>0</v>
      </c>
      <c r="F168" s="230" t="str">
        <f>IF(ISBLANK('Baseline Paddock Data'!H168),"",'Baseline Paddock Data'!H168)</f>
        <v/>
      </c>
      <c r="G168" s="271"/>
      <c r="H168" s="272"/>
      <c r="I168" s="92">
        <f>IF(ISBLANK(G168), 'Enter Head to Work Out AE'!D166, (G168*H168))</f>
        <v>0</v>
      </c>
      <c r="J168" s="278"/>
      <c r="K168" s="278"/>
      <c r="L168" s="237" t="str">
        <f t="shared" si="52"/>
        <v/>
      </c>
      <c r="M168" s="94" t="str">
        <f t="shared" si="53"/>
        <v/>
      </c>
      <c r="N168" s="96" t="str">
        <f t="shared" si="54"/>
        <v/>
      </c>
      <c r="O168" s="281"/>
      <c r="P168" s="99" t="str">
        <f t="shared" si="55"/>
        <v/>
      </c>
      <c r="Q168" s="97" t="str">
        <f t="shared" si="56"/>
        <v/>
      </c>
      <c r="R168" s="97" t="str">
        <f t="shared" si="57"/>
        <v/>
      </c>
      <c r="S168" s="394" t="str">
        <f t="shared" si="58"/>
        <v/>
      </c>
      <c r="T168" s="400" t="str">
        <f t="shared" si="59"/>
        <v/>
      </c>
      <c r="U168" s="271"/>
      <c r="V168" s="272"/>
      <c r="W168" s="92">
        <f>IF(ISBLANK(U168), 'Enter Head to Work Out AE'!$D166, (U168*V168))</f>
        <v>0</v>
      </c>
      <c r="X168" s="278"/>
      <c r="Y168" s="278"/>
      <c r="Z168" s="237" t="str">
        <f t="shared" si="60"/>
        <v/>
      </c>
      <c r="AA168" s="94" t="str">
        <f t="shared" si="61"/>
        <v/>
      </c>
      <c r="AB168" s="96" t="str">
        <f t="shared" si="62"/>
        <v/>
      </c>
      <c r="AC168" s="538" t="str">
        <f t="shared" si="63"/>
        <v/>
      </c>
      <c r="AD168" s="99" t="str">
        <f t="shared" si="64"/>
        <v/>
      </c>
      <c r="AE168" s="97" t="str">
        <f t="shared" si="65"/>
        <v/>
      </c>
      <c r="AF168" s="97" t="str">
        <f t="shared" si="66"/>
        <v/>
      </c>
      <c r="AG168" s="394" t="str">
        <f t="shared" si="67"/>
        <v/>
      </c>
      <c r="AH168" s="400" t="str">
        <f t="shared" si="68"/>
        <v/>
      </c>
      <c r="AI168" s="271"/>
      <c r="AJ168" s="272"/>
      <c r="AK168" s="92">
        <f>IF(ISBLANK(AI168), 'Enter Head to Work Out AE'!$D166, (AI168*AJ168))</f>
        <v>0</v>
      </c>
      <c r="AL168" s="278"/>
      <c r="AM168" s="278"/>
      <c r="AN168" s="237" t="str">
        <f t="shared" si="69"/>
        <v/>
      </c>
      <c r="AO168" s="94" t="str">
        <f t="shared" si="70"/>
        <v/>
      </c>
      <c r="AP168" s="96" t="str">
        <f t="shared" si="71"/>
        <v/>
      </c>
      <c r="AQ168" s="538" t="str">
        <f t="shared" si="72"/>
        <v/>
      </c>
      <c r="AR168" s="99" t="str">
        <f t="shared" si="73"/>
        <v/>
      </c>
      <c r="AS168" s="97" t="str">
        <f t="shared" si="74"/>
        <v/>
      </c>
      <c r="AT168" s="97" t="str">
        <f t="shared" si="75"/>
        <v/>
      </c>
      <c r="AU168" s="394" t="str">
        <f t="shared" si="76"/>
        <v/>
      </c>
      <c r="AV168" s="405" t="str">
        <f t="shared" si="77"/>
        <v/>
      </c>
      <c r="AW168" s="414"/>
      <c r="AX168" s="289"/>
      <c r="AY168" s="289"/>
      <c r="AZ168" s="296"/>
    </row>
    <row r="169" spans="1:52" ht="22.5" customHeight="1">
      <c r="A169" s="120"/>
      <c r="B169" s="259" t="str">
        <f>IF(ISBLANK('Baseline Paddock Data'!B169),"",'Baseline Paddock Data'!B169)</f>
        <v/>
      </c>
      <c r="C169" s="83" t="str">
        <f>IF(ISBLANK('Baseline Paddock Data'!C169),"",'Baseline Paddock Data'!C169)</f>
        <v/>
      </c>
      <c r="D169" s="326">
        <f>IF(ISBLANK(C169),"",(IF(ISBLANK('Baseline Paddock Data'!D169),'Baseline Paddock Data'!F169,'Baseline Paddock Data'!D169/2.471)))</f>
        <v>0</v>
      </c>
      <c r="E169" s="326">
        <f>IF(ISBLANK(C169),"",(IF(ISBLANK('Baseline Paddock Data'!E169),'Baseline Paddock Data'!G169,'Baseline Paddock Data'!E169/2.471)))</f>
        <v>0</v>
      </c>
      <c r="F169" s="230" t="str">
        <f>IF(ISBLANK('Baseline Paddock Data'!H169),"",'Baseline Paddock Data'!H169)</f>
        <v/>
      </c>
      <c r="G169" s="271"/>
      <c r="H169" s="272"/>
      <c r="I169" s="92">
        <f>IF(ISBLANK(G169), 'Enter Head to Work Out AE'!D167, (G169*H169))</f>
        <v>0</v>
      </c>
      <c r="J169" s="278"/>
      <c r="K169" s="278"/>
      <c r="L169" s="237" t="str">
        <f t="shared" si="52"/>
        <v/>
      </c>
      <c r="M169" s="94" t="str">
        <f t="shared" si="53"/>
        <v/>
      </c>
      <c r="N169" s="96" t="str">
        <f t="shared" si="54"/>
        <v/>
      </c>
      <c r="O169" s="281"/>
      <c r="P169" s="99" t="str">
        <f t="shared" si="55"/>
        <v/>
      </c>
      <c r="Q169" s="97" t="str">
        <f t="shared" si="56"/>
        <v/>
      </c>
      <c r="R169" s="97" t="str">
        <f t="shared" si="57"/>
        <v/>
      </c>
      <c r="S169" s="394" t="str">
        <f t="shared" si="58"/>
        <v/>
      </c>
      <c r="T169" s="400" t="str">
        <f t="shared" si="59"/>
        <v/>
      </c>
      <c r="U169" s="271"/>
      <c r="V169" s="272"/>
      <c r="W169" s="92">
        <f>IF(ISBLANK(U169), 'Enter Head to Work Out AE'!$D167, (U169*V169))</f>
        <v>0</v>
      </c>
      <c r="X169" s="278"/>
      <c r="Y169" s="278"/>
      <c r="Z169" s="237" t="str">
        <f t="shared" si="60"/>
        <v/>
      </c>
      <c r="AA169" s="94" t="str">
        <f t="shared" si="61"/>
        <v/>
      </c>
      <c r="AB169" s="96" t="str">
        <f t="shared" si="62"/>
        <v/>
      </c>
      <c r="AC169" s="538" t="str">
        <f t="shared" si="63"/>
        <v/>
      </c>
      <c r="AD169" s="99" t="str">
        <f t="shared" si="64"/>
        <v/>
      </c>
      <c r="AE169" s="97" t="str">
        <f t="shared" si="65"/>
        <v/>
      </c>
      <c r="AF169" s="97" t="str">
        <f t="shared" si="66"/>
        <v/>
      </c>
      <c r="AG169" s="394" t="str">
        <f t="shared" si="67"/>
        <v/>
      </c>
      <c r="AH169" s="400" t="str">
        <f t="shared" si="68"/>
        <v/>
      </c>
      <c r="AI169" s="271"/>
      <c r="AJ169" s="272"/>
      <c r="AK169" s="92">
        <f>IF(ISBLANK(AI169), 'Enter Head to Work Out AE'!$D167, (AI169*AJ169))</f>
        <v>0</v>
      </c>
      <c r="AL169" s="278"/>
      <c r="AM169" s="278"/>
      <c r="AN169" s="237" t="str">
        <f t="shared" si="69"/>
        <v/>
      </c>
      <c r="AO169" s="94" t="str">
        <f t="shared" si="70"/>
        <v/>
      </c>
      <c r="AP169" s="96" t="str">
        <f t="shared" si="71"/>
        <v/>
      </c>
      <c r="AQ169" s="538" t="str">
        <f t="shared" si="72"/>
        <v/>
      </c>
      <c r="AR169" s="99" t="str">
        <f t="shared" si="73"/>
        <v/>
      </c>
      <c r="AS169" s="97" t="str">
        <f t="shared" si="74"/>
        <v/>
      </c>
      <c r="AT169" s="97" t="str">
        <f t="shared" si="75"/>
        <v/>
      </c>
      <c r="AU169" s="394" t="str">
        <f t="shared" si="76"/>
        <v/>
      </c>
      <c r="AV169" s="405" t="str">
        <f t="shared" si="77"/>
        <v/>
      </c>
      <c r="AW169" s="414"/>
      <c r="AX169" s="289"/>
      <c r="AY169" s="289"/>
      <c r="AZ169" s="296"/>
    </row>
    <row r="170" spans="1:52" ht="22.5" customHeight="1">
      <c r="A170" s="120"/>
      <c r="B170" s="259" t="str">
        <f>IF(ISBLANK('Baseline Paddock Data'!B170),"",'Baseline Paddock Data'!B170)</f>
        <v/>
      </c>
      <c r="C170" s="83" t="str">
        <f>IF(ISBLANK('Baseline Paddock Data'!C170),"",'Baseline Paddock Data'!C170)</f>
        <v/>
      </c>
      <c r="D170" s="326">
        <f>IF(ISBLANK(C170),"",(IF(ISBLANK('Baseline Paddock Data'!D170),'Baseline Paddock Data'!F170,'Baseline Paddock Data'!D170/2.471)))</f>
        <v>0</v>
      </c>
      <c r="E170" s="326">
        <f>IF(ISBLANK(C170),"",(IF(ISBLANK('Baseline Paddock Data'!E170),'Baseline Paddock Data'!G170,'Baseline Paddock Data'!E170/2.471)))</f>
        <v>0</v>
      </c>
      <c r="F170" s="230" t="str">
        <f>IF(ISBLANK('Baseline Paddock Data'!H170),"",'Baseline Paddock Data'!H170)</f>
        <v/>
      </c>
      <c r="G170" s="271"/>
      <c r="H170" s="272"/>
      <c r="I170" s="92">
        <f>IF(ISBLANK(G170), 'Enter Head to Work Out AE'!D168, (G170*H170))</f>
        <v>0</v>
      </c>
      <c r="J170" s="278"/>
      <c r="K170" s="278"/>
      <c r="L170" s="237" t="str">
        <f t="shared" si="52"/>
        <v/>
      </c>
      <c r="M170" s="94" t="str">
        <f t="shared" si="53"/>
        <v/>
      </c>
      <c r="N170" s="96" t="str">
        <f t="shared" si="54"/>
        <v/>
      </c>
      <c r="O170" s="281"/>
      <c r="P170" s="99" t="str">
        <f t="shared" si="55"/>
        <v/>
      </c>
      <c r="Q170" s="97" t="str">
        <f t="shared" si="56"/>
        <v/>
      </c>
      <c r="R170" s="97" t="str">
        <f t="shared" si="57"/>
        <v/>
      </c>
      <c r="S170" s="394" t="str">
        <f t="shared" si="58"/>
        <v/>
      </c>
      <c r="T170" s="400" t="str">
        <f t="shared" si="59"/>
        <v/>
      </c>
      <c r="U170" s="271"/>
      <c r="V170" s="272"/>
      <c r="W170" s="92">
        <f>IF(ISBLANK(U170), 'Enter Head to Work Out AE'!$D168, (U170*V170))</f>
        <v>0</v>
      </c>
      <c r="X170" s="278"/>
      <c r="Y170" s="278"/>
      <c r="Z170" s="237" t="str">
        <f t="shared" si="60"/>
        <v/>
      </c>
      <c r="AA170" s="94" t="str">
        <f t="shared" si="61"/>
        <v/>
      </c>
      <c r="AB170" s="96" t="str">
        <f t="shared" si="62"/>
        <v/>
      </c>
      <c r="AC170" s="538" t="str">
        <f t="shared" si="63"/>
        <v/>
      </c>
      <c r="AD170" s="99" t="str">
        <f t="shared" si="64"/>
        <v/>
      </c>
      <c r="AE170" s="97" t="str">
        <f t="shared" si="65"/>
        <v/>
      </c>
      <c r="AF170" s="97" t="str">
        <f t="shared" si="66"/>
        <v/>
      </c>
      <c r="AG170" s="394" t="str">
        <f t="shared" si="67"/>
        <v/>
      </c>
      <c r="AH170" s="400" t="str">
        <f t="shared" si="68"/>
        <v/>
      </c>
      <c r="AI170" s="271"/>
      <c r="AJ170" s="272"/>
      <c r="AK170" s="92">
        <f>IF(ISBLANK(AI170), 'Enter Head to Work Out AE'!$D168, (AI170*AJ170))</f>
        <v>0</v>
      </c>
      <c r="AL170" s="278"/>
      <c r="AM170" s="278"/>
      <c r="AN170" s="237" t="str">
        <f t="shared" si="69"/>
        <v/>
      </c>
      <c r="AO170" s="94" t="str">
        <f t="shared" si="70"/>
        <v/>
      </c>
      <c r="AP170" s="96" t="str">
        <f t="shared" si="71"/>
        <v/>
      </c>
      <c r="AQ170" s="538" t="str">
        <f t="shared" si="72"/>
        <v/>
      </c>
      <c r="AR170" s="99" t="str">
        <f t="shared" si="73"/>
        <v/>
      </c>
      <c r="AS170" s="97" t="str">
        <f t="shared" si="74"/>
        <v/>
      </c>
      <c r="AT170" s="97" t="str">
        <f t="shared" si="75"/>
        <v/>
      </c>
      <c r="AU170" s="394" t="str">
        <f t="shared" si="76"/>
        <v/>
      </c>
      <c r="AV170" s="405" t="str">
        <f t="shared" si="77"/>
        <v/>
      </c>
      <c r="AW170" s="414"/>
      <c r="AX170" s="289"/>
      <c r="AY170" s="289"/>
      <c r="AZ170" s="296"/>
    </row>
    <row r="171" spans="1:52" ht="22.5" customHeight="1">
      <c r="A171" s="120"/>
      <c r="B171" s="259" t="str">
        <f>IF(ISBLANK('Baseline Paddock Data'!B171),"",'Baseline Paddock Data'!B171)</f>
        <v/>
      </c>
      <c r="C171" s="83" t="str">
        <f>IF(ISBLANK('Baseline Paddock Data'!C171),"",'Baseline Paddock Data'!C171)</f>
        <v/>
      </c>
      <c r="D171" s="326">
        <f>IF(ISBLANK(C171),"",(IF(ISBLANK('Baseline Paddock Data'!D171),'Baseline Paddock Data'!F171,'Baseline Paddock Data'!D171/2.471)))</f>
        <v>0</v>
      </c>
      <c r="E171" s="326">
        <f>IF(ISBLANK(C171),"",(IF(ISBLANK('Baseline Paddock Data'!E171),'Baseline Paddock Data'!G171,'Baseline Paddock Data'!E171/2.471)))</f>
        <v>0</v>
      </c>
      <c r="F171" s="230" t="str">
        <f>IF(ISBLANK('Baseline Paddock Data'!H171),"",'Baseline Paddock Data'!H171)</f>
        <v/>
      </c>
      <c r="G171" s="271"/>
      <c r="H171" s="272"/>
      <c r="I171" s="92">
        <f>IF(ISBLANK(G171), 'Enter Head to Work Out AE'!D169, (G171*H171))</f>
        <v>0</v>
      </c>
      <c r="J171" s="278"/>
      <c r="K171" s="278"/>
      <c r="L171" s="237" t="str">
        <f t="shared" si="52"/>
        <v/>
      </c>
      <c r="M171" s="94" t="str">
        <f t="shared" si="53"/>
        <v/>
      </c>
      <c r="N171" s="96" t="str">
        <f t="shared" si="54"/>
        <v/>
      </c>
      <c r="O171" s="281"/>
      <c r="P171" s="99" t="str">
        <f t="shared" si="55"/>
        <v/>
      </c>
      <c r="Q171" s="97" t="str">
        <f t="shared" si="56"/>
        <v/>
      </c>
      <c r="R171" s="97" t="str">
        <f t="shared" si="57"/>
        <v/>
      </c>
      <c r="S171" s="394" t="str">
        <f t="shared" si="58"/>
        <v/>
      </c>
      <c r="T171" s="400" t="str">
        <f t="shared" si="59"/>
        <v/>
      </c>
      <c r="U171" s="271"/>
      <c r="V171" s="272"/>
      <c r="W171" s="92">
        <f>IF(ISBLANK(U171), 'Enter Head to Work Out AE'!$D169, (U171*V171))</f>
        <v>0</v>
      </c>
      <c r="X171" s="278"/>
      <c r="Y171" s="278"/>
      <c r="Z171" s="237" t="str">
        <f t="shared" si="60"/>
        <v/>
      </c>
      <c r="AA171" s="94" t="str">
        <f t="shared" si="61"/>
        <v/>
      </c>
      <c r="AB171" s="96" t="str">
        <f t="shared" si="62"/>
        <v/>
      </c>
      <c r="AC171" s="538" t="str">
        <f t="shared" si="63"/>
        <v/>
      </c>
      <c r="AD171" s="99" t="str">
        <f t="shared" si="64"/>
        <v/>
      </c>
      <c r="AE171" s="97" t="str">
        <f t="shared" si="65"/>
        <v/>
      </c>
      <c r="AF171" s="97" t="str">
        <f t="shared" si="66"/>
        <v/>
      </c>
      <c r="AG171" s="394" t="str">
        <f t="shared" si="67"/>
        <v/>
      </c>
      <c r="AH171" s="400" t="str">
        <f t="shared" si="68"/>
        <v/>
      </c>
      <c r="AI171" s="271"/>
      <c r="AJ171" s="272"/>
      <c r="AK171" s="92">
        <f>IF(ISBLANK(AI171), 'Enter Head to Work Out AE'!$D169, (AI171*AJ171))</f>
        <v>0</v>
      </c>
      <c r="AL171" s="278"/>
      <c r="AM171" s="278"/>
      <c r="AN171" s="237" t="str">
        <f t="shared" si="69"/>
        <v/>
      </c>
      <c r="AO171" s="94" t="str">
        <f t="shared" si="70"/>
        <v/>
      </c>
      <c r="AP171" s="96" t="str">
        <f t="shared" si="71"/>
        <v/>
      </c>
      <c r="AQ171" s="538" t="str">
        <f t="shared" si="72"/>
        <v/>
      </c>
      <c r="AR171" s="99" t="str">
        <f t="shared" si="73"/>
        <v/>
      </c>
      <c r="AS171" s="97" t="str">
        <f t="shared" si="74"/>
        <v/>
      </c>
      <c r="AT171" s="97" t="str">
        <f t="shared" si="75"/>
        <v/>
      </c>
      <c r="AU171" s="394" t="str">
        <f t="shared" si="76"/>
        <v/>
      </c>
      <c r="AV171" s="405" t="str">
        <f t="shared" si="77"/>
        <v/>
      </c>
      <c r="AW171" s="414"/>
      <c r="AX171" s="289"/>
      <c r="AY171" s="289"/>
      <c r="AZ171" s="296"/>
    </row>
    <row r="172" spans="1:52" ht="22.5" customHeight="1">
      <c r="A172" s="120"/>
      <c r="B172" s="259" t="str">
        <f>IF(ISBLANK('Baseline Paddock Data'!B172),"",'Baseline Paddock Data'!B172)</f>
        <v/>
      </c>
      <c r="C172" s="83" t="str">
        <f>IF(ISBLANK('Baseline Paddock Data'!C172),"",'Baseline Paddock Data'!C172)</f>
        <v/>
      </c>
      <c r="D172" s="326">
        <f>IF(ISBLANK(C172),"",(IF(ISBLANK('Baseline Paddock Data'!D172),'Baseline Paddock Data'!F172,'Baseline Paddock Data'!D172/2.471)))</f>
        <v>0</v>
      </c>
      <c r="E172" s="326">
        <f>IF(ISBLANK(C172),"",(IF(ISBLANK('Baseline Paddock Data'!E172),'Baseline Paddock Data'!G172,'Baseline Paddock Data'!E172/2.471)))</f>
        <v>0</v>
      </c>
      <c r="F172" s="230" t="str">
        <f>IF(ISBLANK('Baseline Paddock Data'!H172),"",'Baseline Paddock Data'!H172)</f>
        <v/>
      </c>
      <c r="G172" s="271"/>
      <c r="H172" s="272"/>
      <c r="I172" s="92">
        <f>IF(ISBLANK(G172), 'Enter Head to Work Out AE'!D170, (G172*H172))</f>
        <v>0</v>
      </c>
      <c r="J172" s="278"/>
      <c r="K172" s="278"/>
      <c r="L172" s="237" t="str">
        <f t="shared" si="52"/>
        <v/>
      </c>
      <c r="M172" s="94" t="str">
        <f t="shared" si="53"/>
        <v/>
      </c>
      <c r="N172" s="96" t="str">
        <f t="shared" si="54"/>
        <v/>
      </c>
      <c r="O172" s="281"/>
      <c r="P172" s="99" t="str">
        <f t="shared" si="55"/>
        <v/>
      </c>
      <c r="Q172" s="97" t="str">
        <f t="shared" si="56"/>
        <v/>
      </c>
      <c r="R172" s="97" t="str">
        <f t="shared" si="57"/>
        <v/>
      </c>
      <c r="S172" s="394" t="str">
        <f t="shared" si="58"/>
        <v/>
      </c>
      <c r="T172" s="400" t="str">
        <f t="shared" si="59"/>
        <v/>
      </c>
      <c r="U172" s="271"/>
      <c r="V172" s="272"/>
      <c r="W172" s="92">
        <f>IF(ISBLANK(U172), 'Enter Head to Work Out AE'!$D170, (U172*V172))</f>
        <v>0</v>
      </c>
      <c r="X172" s="278"/>
      <c r="Y172" s="278"/>
      <c r="Z172" s="237" t="str">
        <f t="shared" si="60"/>
        <v/>
      </c>
      <c r="AA172" s="94" t="str">
        <f t="shared" si="61"/>
        <v/>
      </c>
      <c r="AB172" s="96" t="str">
        <f t="shared" si="62"/>
        <v/>
      </c>
      <c r="AC172" s="538" t="str">
        <f t="shared" si="63"/>
        <v/>
      </c>
      <c r="AD172" s="99" t="str">
        <f t="shared" si="64"/>
        <v/>
      </c>
      <c r="AE172" s="97" t="str">
        <f t="shared" si="65"/>
        <v/>
      </c>
      <c r="AF172" s="97" t="str">
        <f t="shared" si="66"/>
        <v/>
      </c>
      <c r="AG172" s="394" t="str">
        <f t="shared" si="67"/>
        <v/>
      </c>
      <c r="AH172" s="400" t="str">
        <f t="shared" si="68"/>
        <v/>
      </c>
      <c r="AI172" s="271"/>
      <c r="AJ172" s="272"/>
      <c r="AK172" s="92">
        <f>IF(ISBLANK(AI172), 'Enter Head to Work Out AE'!$D170, (AI172*AJ172))</f>
        <v>0</v>
      </c>
      <c r="AL172" s="278"/>
      <c r="AM172" s="278"/>
      <c r="AN172" s="237" t="str">
        <f t="shared" si="69"/>
        <v/>
      </c>
      <c r="AO172" s="94" t="str">
        <f t="shared" si="70"/>
        <v/>
      </c>
      <c r="AP172" s="96" t="str">
        <f t="shared" si="71"/>
        <v/>
      </c>
      <c r="AQ172" s="538" t="str">
        <f t="shared" si="72"/>
        <v/>
      </c>
      <c r="AR172" s="99" t="str">
        <f t="shared" si="73"/>
        <v/>
      </c>
      <c r="AS172" s="97" t="str">
        <f t="shared" si="74"/>
        <v/>
      </c>
      <c r="AT172" s="97" t="str">
        <f t="shared" si="75"/>
        <v/>
      </c>
      <c r="AU172" s="394" t="str">
        <f t="shared" si="76"/>
        <v/>
      </c>
      <c r="AV172" s="405" t="str">
        <f t="shared" si="77"/>
        <v/>
      </c>
      <c r="AW172" s="414"/>
      <c r="AX172" s="289"/>
      <c r="AY172" s="289"/>
      <c r="AZ172" s="296"/>
    </row>
    <row r="173" spans="1:52" ht="22.5" customHeight="1">
      <c r="A173" s="120"/>
      <c r="B173" s="259" t="str">
        <f>IF(ISBLANK('Baseline Paddock Data'!B173),"",'Baseline Paddock Data'!B173)</f>
        <v/>
      </c>
      <c r="C173" s="83" t="str">
        <f>IF(ISBLANK('Baseline Paddock Data'!C173),"",'Baseline Paddock Data'!C173)</f>
        <v/>
      </c>
      <c r="D173" s="326">
        <f>IF(ISBLANK(C173),"",(IF(ISBLANK('Baseline Paddock Data'!D173),'Baseline Paddock Data'!F173,'Baseline Paddock Data'!D173/2.471)))</f>
        <v>0</v>
      </c>
      <c r="E173" s="326">
        <f>IF(ISBLANK(C173),"",(IF(ISBLANK('Baseline Paddock Data'!E173),'Baseline Paddock Data'!G173,'Baseline Paddock Data'!E173/2.471)))</f>
        <v>0</v>
      </c>
      <c r="F173" s="230" t="str">
        <f>IF(ISBLANK('Baseline Paddock Data'!H173),"",'Baseline Paddock Data'!H173)</f>
        <v/>
      </c>
      <c r="G173" s="271"/>
      <c r="H173" s="272"/>
      <c r="I173" s="92">
        <f>IF(ISBLANK(G173), 'Enter Head to Work Out AE'!D171, (G173*H173))</f>
        <v>0</v>
      </c>
      <c r="J173" s="278"/>
      <c r="K173" s="278"/>
      <c r="L173" s="237" t="str">
        <f t="shared" si="52"/>
        <v/>
      </c>
      <c r="M173" s="94" t="str">
        <f t="shared" si="53"/>
        <v/>
      </c>
      <c r="N173" s="96" t="str">
        <f t="shared" si="54"/>
        <v/>
      </c>
      <c r="O173" s="281"/>
      <c r="P173" s="99" t="str">
        <f t="shared" si="55"/>
        <v/>
      </c>
      <c r="Q173" s="97" t="str">
        <f t="shared" si="56"/>
        <v/>
      </c>
      <c r="R173" s="97" t="str">
        <f t="shared" si="57"/>
        <v/>
      </c>
      <c r="S173" s="394" t="str">
        <f t="shared" si="58"/>
        <v/>
      </c>
      <c r="T173" s="400" t="str">
        <f t="shared" si="59"/>
        <v/>
      </c>
      <c r="U173" s="271"/>
      <c r="V173" s="272"/>
      <c r="W173" s="92">
        <f>IF(ISBLANK(U173), 'Enter Head to Work Out AE'!$D171, (U173*V173))</f>
        <v>0</v>
      </c>
      <c r="X173" s="278"/>
      <c r="Y173" s="278"/>
      <c r="Z173" s="237" t="str">
        <f t="shared" si="60"/>
        <v/>
      </c>
      <c r="AA173" s="94" t="str">
        <f t="shared" si="61"/>
        <v/>
      </c>
      <c r="AB173" s="96" t="str">
        <f t="shared" si="62"/>
        <v/>
      </c>
      <c r="AC173" s="538" t="str">
        <f t="shared" si="63"/>
        <v/>
      </c>
      <c r="AD173" s="99" t="str">
        <f t="shared" si="64"/>
        <v/>
      </c>
      <c r="AE173" s="97" t="str">
        <f t="shared" si="65"/>
        <v/>
      </c>
      <c r="AF173" s="97" t="str">
        <f t="shared" si="66"/>
        <v/>
      </c>
      <c r="AG173" s="394" t="str">
        <f t="shared" si="67"/>
        <v/>
      </c>
      <c r="AH173" s="400" t="str">
        <f t="shared" si="68"/>
        <v/>
      </c>
      <c r="AI173" s="271"/>
      <c r="AJ173" s="272"/>
      <c r="AK173" s="92">
        <f>IF(ISBLANK(AI173), 'Enter Head to Work Out AE'!$D171, (AI173*AJ173))</f>
        <v>0</v>
      </c>
      <c r="AL173" s="278"/>
      <c r="AM173" s="278"/>
      <c r="AN173" s="237" t="str">
        <f t="shared" si="69"/>
        <v/>
      </c>
      <c r="AO173" s="94" t="str">
        <f t="shared" si="70"/>
        <v/>
      </c>
      <c r="AP173" s="96" t="str">
        <f t="shared" si="71"/>
        <v/>
      </c>
      <c r="AQ173" s="538" t="str">
        <f t="shared" si="72"/>
        <v/>
      </c>
      <c r="AR173" s="99" t="str">
        <f t="shared" si="73"/>
        <v/>
      </c>
      <c r="AS173" s="97" t="str">
        <f t="shared" si="74"/>
        <v/>
      </c>
      <c r="AT173" s="97" t="str">
        <f t="shared" si="75"/>
        <v/>
      </c>
      <c r="AU173" s="394" t="str">
        <f t="shared" si="76"/>
        <v/>
      </c>
      <c r="AV173" s="405" t="str">
        <f t="shared" si="77"/>
        <v/>
      </c>
      <c r="AW173" s="414"/>
      <c r="AX173" s="289"/>
      <c r="AY173" s="289"/>
      <c r="AZ173" s="296"/>
    </row>
    <row r="174" spans="1:52" ht="22.5" customHeight="1">
      <c r="A174" s="120"/>
      <c r="B174" s="259" t="str">
        <f>IF(ISBLANK('Baseline Paddock Data'!B174),"",'Baseline Paddock Data'!B174)</f>
        <v/>
      </c>
      <c r="C174" s="83" t="str">
        <f>IF(ISBLANK('Baseline Paddock Data'!C174),"",'Baseline Paddock Data'!C174)</f>
        <v/>
      </c>
      <c r="D174" s="326">
        <f>IF(ISBLANK(C174),"",(IF(ISBLANK('Baseline Paddock Data'!D174),'Baseline Paddock Data'!F174,'Baseline Paddock Data'!D174/2.471)))</f>
        <v>0</v>
      </c>
      <c r="E174" s="326">
        <f>IF(ISBLANK(C174),"",(IF(ISBLANK('Baseline Paddock Data'!E174),'Baseline Paddock Data'!G174,'Baseline Paddock Data'!E174/2.471)))</f>
        <v>0</v>
      </c>
      <c r="F174" s="230" t="str">
        <f>IF(ISBLANK('Baseline Paddock Data'!H174),"",'Baseline Paddock Data'!H174)</f>
        <v/>
      </c>
      <c r="G174" s="271"/>
      <c r="H174" s="272"/>
      <c r="I174" s="92">
        <f>IF(ISBLANK(G174), 'Enter Head to Work Out AE'!D172, (G174*H174))</f>
        <v>0</v>
      </c>
      <c r="J174" s="278"/>
      <c r="K174" s="278"/>
      <c r="L174" s="237" t="str">
        <f t="shared" si="52"/>
        <v/>
      </c>
      <c r="M174" s="94" t="str">
        <f t="shared" si="53"/>
        <v/>
      </c>
      <c r="N174" s="96" t="str">
        <f t="shared" si="54"/>
        <v/>
      </c>
      <c r="O174" s="281"/>
      <c r="P174" s="99" t="str">
        <f t="shared" si="55"/>
        <v/>
      </c>
      <c r="Q174" s="97" t="str">
        <f t="shared" si="56"/>
        <v/>
      </c>
      <c r="R174" s="97" t="str">
        <f t="shared" si="57"/>
        <v/>
      </c>
      <c r="S174" s="394" t="str">
        <f t="shared" si="58"/>
        <v/>
      </c>
      <c r="T174" s="400" t="str">
        <f t="shared" si="59"/>
        <v/>
      </c>
      <c r="U174" s="271"/>
      <c r="V174" s="272"/>
      <c r="W174" s="92">
        <f>IF(ISBLANK(U174), 'Enter Head to Work Out AE'!$D172, (U174*V174))</f>
        <v>0</v>
      </c>
      <c r="X174" s="278"/>
      <c r="Y174" s="278"/>
      <c r="Z174" s="237" t="str">
        <f t="shared" si="60"/>
        <v/>
      </c>
      <c r="AA174" s="94" t="str">
        <f t="shared" si="61"/>
        <v/>
      </c>
      <c r="AB174" s="96" t="str">
        <f t="shared" si="62"/>
        <v/>
      </c>
      <c r="AC174" s="538" t="str">
        <f t="shared" si="63"/>
        <v/>
      </c>
      <c r="AD174" s="99" t="str">
        <f t="shared" si="64"/>
        <v/>
      </c>
      <c r="AE174" s="97" t="str">
        <f t="shared" si="65"/>
        <v/>
      </c>
      <c r="AF174" s="97" t="str">
        <f t="shared" si="66"/>
        <v/>
      </c>
      <c r="AG174" s="394" t="str">
        <f t="shared" si="67"/>
        <v/>
      </c>
      <c r="AH174" s="400" t="str">
        <f t="shared" si="68"/>
        <v/>
      </c>
      <c r="AI174" s="271"/>
      <c r="AJ174" s="272"/>
      <c r="AK174" s="92">
        <f>IF(ISBLANK(AI174), 'Enter Head to Work Out AE'!$D172, (AI174*AJ174))</f>
        <v>0</v>
      </c>
      <c r="AL174" s="278"/>
      <c r="AM174" s="278"/>
      <c r="AN174" s="237" t="str">
        <f t="shared" si="69"/>
        <v/>
      </c>
      <c r="AO174" s="94" t="str">
        <f t="shared" si="70"/>
        <v/>
      </c>
      <c r="AP174" s="96" t="str">
        <f t="shared" si="71"/>
        <v/>
      </c>
      <c r="AQ174" s="538" t="str">
        <f t="shared" si="72"/>
        <v/>
      </c>
      <c r="AR174" s="99" t="str">
        <f t="shared" si="73"/>
        <v/>
      </c>
      <c r="AS174" s="97" t="str">
        <f t="shared" si="74"/>
        <v/>
      </c>
      <c r="AT174" s="97" t="str">
        <f t="shared" si="75"/>
        <v/>
      </c>
      <c r="AU174" s="394" t="str">
        <f t="shared" si="76"/>
        <v/>
      </c>
      <c r="AV174" s="405" t="str">
        <f t="shared" si="77"/>
        <v/>
      </c>
      <c r="AW174" s="414"/>
      <c r="AX174" s="289"/>
      <c r="AY174" s="289"/>
      <c r="AZ174" s="296"/>
    </row>
    <row r="175" spans="1:52" ht="22.5" customHeight="1">
      <c r="A175" s="120"/>
      <c r="B175" s="259" t="str">
        <f>IF(ISBLANK('Baseline Paddock Data'!B175),"",'Baseline Paddock Data'!B175)</f>
        <v/>
      </c>
      <c r="C175" s="83" t="str">
        <f>IF(ISBLANK('Baseline Paddock Data'!C175),"",'Baseline Paddock Data'!C175)</f>
        <v/>
      </c>
      <c r="D175" s="326">
        <f>IF(ISBLANK(C175),"",(IF(ISBLANK('Baseline Paddock Data'!D175),'Baseline Paddock Data'!F175,'Baseline Paddock Data'!D175/2.471)))</f>
        <v>0</v>
      </c>
      <c r="E175" s="326">
        <f>IF(ISBLANK(C175),"",(IF(ISBLANK('Baseline Paddock Data'!E175),'Baseline Paddock Data'!G175,'Baseline Paddock Data'!E175/2.471)))</f>
        <v>0</v>
      </c>
      <c r="F175" s="230" t="str">
        <f>IF(ISBLANK('Baseline Paddock Data'!H175),"",'Baseline Paddock Data'!H175)</f>
        <v/>
      </c>
      <c r="G175" s="271"/>
      <c r="H175" s="272"/>
      <c r="I175" s="92">
        <f>IF(ISBLANK(G175), 'Enter Head to Work Out AE'!D173, (G175*H175))</f>
        <v>0</v>
      </c>
      <c r="J175" s="278"/>
      <c r="K175" s="278"/>
      <c r="L175" s="237" t="str">
        <f t="shared" si="52"/>
        <v/>
      </c>
      <c r="M175" s="94" t="str">
        <f t="shared" si="53"/>
        <v/>
      </c>
      <c r="N175" s="96" t="str">
        <f t="shared" si="54"/>
        <v/>
      </c>
      <c r="O175" s="281"/>
      <c r="P175" s="99" t="str">
        <f t="shared" si="55"/>
        <v/>
      </c>
      <c r="Q175" s="97" t="str">
        <f t="shared" si="56"/>
        <v/>
      </c>
      <c r="R175" s="97" t="str">
        <f t="shared" si="57"/>
        <v/>
      </c>
      <c r="S175" s="394" t="str">
        <f t="shared" si="58"/>
        <v/>
      </c>
      <c r="T175" s="400" t="str">
        <f t="shared" si="59"/>
        <v/>
      </c>
      <c r="U175" s="271"/>
      <c r="V175" s="272"/>
      <c r="W175" s="92">
        <f>IF(ISBLANK(U175), 'Enter Head to Work Out AE'!$D173, (U175*V175))</f>
        <v>0</v>
      </c>
      <c r="X175" s="278"/>
      <c r="Y175" s="278"/>
      <c r="Z175" s="237" t="str">
        <f t="shared" si="60"/>
        <v/>
      </c>
      <c r="AA175" s="94" t="str">
        <f t="shared" si="61"/>
        <v/>
      </c>
      <c r="AB175" s="96" t="str">
        <f t="shared" si="62"/>
        <v/>
      </c>
      <c r="AC175" s="538" t="str">
        <f t="shared" si="63"/>
        <v/>
      </c>
      <c r="AD175" s="99" t="str">
        <f t="shared" si="64"/>
        <v/>
      </c>
      <c r="AE175" s="97" t="str">
        <f t="shared" si="65"/>
        <v/>
      </c>
      <c r="AF175" s="97" t="str">
        <f t="shared" si="66"/>
        <v/>
      </c>
      <c r="AG175" s="394" t="str">
        <f t="shared" si="67"/>
        <v/>
      </c>
      <c r="AH175" s="400" t="str">
        <f t="shared" si="68"/>
        <v/>
      </c>
      <c r="AI175" s="271"/>
      <c r="AJ175" s="272"/>
      <c r="AK175" s="92">
        <f>IF(ISBLANK(AI175), 'Enter Head to Work Out AE'!$D173, (AI175*AJ175))</f>
        <v>0</v>
      </c>
      <c r="AL175" s="278"/>
      <c r="AM175" s="278"/>
      <c r="AN175" s="237" t="str">
        <f t="shared" si="69"/>
        <v/>
      </c>
      <c r="AO175" s="94" t="str">
        <f t="shared" si="70"/>
        <v/>
      </c>
      <c r="AP175" s="96" t="str">
        <f t="shared" si="71"/>
        <v/>
      </c>
      <c r="AQ175" s="538" t="str">
        <f t="shared" si="72"/>
        <v/>
      </c>
      <c r="AR175" s="99" t="str">
        <f t="shared" si="73"/>
        <v/>
      </c>
      <c r="AS175" s="97" t="str">
        <f t="shared" si="74"/>
        <v/>
      </c>
      <c r="AT175" s="97" t="str">
        <f t="shared" si="75"/>
        <v/>
      </c>
      <c r="AU175" s="394" t="str">
        <f t="shared" si="76"/>
        <v/>
      </c>
      <c r="AV175" s="405" t="str">
        <f t="shared" si="77"/>
        <v/>
      </c>
      <c r="AW175" s="414"/>
      <c r="AX175" s="289"/>
      <c r="AY175" s="289"/>
      <c r="AZ175" s="296"/>
    </row>
    <row r="176" spans="1:52" ht="22.5" customHeight="1">
      <c r="A176" s="120"/>
      <c r="B176" s="259" t="str">
        <f>IF(ISBLANK('Baseline Paddock Data'!B176),"",'Baseline Paddock Data'!B176)</f>
        <v/>
      </c>
      <c r="C176" s="83" t="str">
        <f>IF(ISBLANK('Baseline Paddock Data'!C176),"",'Baseline Paddock Data'!C176)</f>
        <v/>
      </c>
      <c r="D176" s="326">
        <f>IF(ISBLANK(C176),"",(IF(ISBLANK('Baseline Paddock Data'!D176),'Baseline Paddock Data'!F176,'Baseline Paddock Data'!D176/2.471)))</f>
        <v>0</v>
      </c>
      <c r="E176" s="326">
        <f>IF(ISBLANK(C176),"",(IF(ISBLANK('Baseline Paddock Data'!E176),'Baseline Paddock Data'!G176,'Baseline Paddock Data'!E176/2.471)))</f>
        <v>0</v>
      </c>
      <c r="F176" s="230" t="str">
        <f>IF(ISBLANK('Baseline Paddock Data'!H176),"",'Baseline Paddock Data'!H176)</f>
        <v/>
      </c>
      <c r="G176" s="271"/>
      <c r="H176" s="272"/>
      <c r="I176" s="92">
        <f>IF(ISBLANK(G176), 'Enter Head to Work Out AE'!D174, (G176*H176))</f>
        <v>0</v>
      </c>
      <c r="J176" s="278"/>
      <c r="K176" s="278"/>
      <c r="L176" s="237" t="str">
        <f t="shared" si="52"/>
        <v/>
      </c>
      <c r="M176" s="94" t="str">
        <f t="shared" si="53"/>
        <v/>
      </c>
      <c r="N176" s="96" t="str">
        <f t="shared" si="54"/>
        <v/>
      </c>
      <c r="O176" s="281"/>
      <c r="P176" s="99" t="str">
        <f t="shared" si="55"/>
        <v/>
      </c>
      <c r="Q176" s="97" t="str">
        <f t="shared" si="56"/>
        <v/>
      </c>
      <c r="R176" s="97" t="str">
        <f t="shared" si="57"/>
        <v/>
      </c>
      <c r="S176" s="394" t="str">
        <f t="shared" si="58"/>
        <v/>
      </c>
      <c r="T176" s="400" t="str">
        <f t="shared" si="59"/>
        <v/>
      </c>
      <c r="U176" s="271"/>
      <c r="V176" s="272"/>
      <c r="W176" s="92">
        <f>IF(ISBLANK(U176), 'Enter Head to Work Out AE'!$D174, (U176*V176))</f>
        <v>0</v>
      </c>
      <c r="X176" s="278"/>
      <c r="Y176" s="278"/>
      <c r="Z176" s="237" t="str">
        <f t="shared" si="60"/>
        <v/>
      </c>
      <c r="AA176" s="94" t="str">
        <f t="shared" si="61"/>
        <v/>
      </c>
      <c r="AB176" s="96" t="str">
        <f t="shared" si="62"/>
        <v/>
      </c>
      <c r="AC176" s="538" t="str">
        <f t="shared" si="63"/>
        <v/>
      </c>
      <c r="AD176" s="99" t="str">
        <f t="shared" si="64"/>
        <v/>
      </c>
      <c r="AE176" s="97" t="str">
        <f t="shared" si="65"/>
        <v/>
      </c>
      <c r="AF176" s="97" t="str">
        <f t="shared" si="66"/>
        <v/>
      </c>
      <c r="AG176" s="394" t="str">
        <f t="shared" si="67"/>
        <v/>
      </c>
      <c r="AH176" s="400" t="str">
        <f t="shared" si="68"/>
        <v/>
      </c>
      <c r="AI176" s="271"/>
      <c r="AJ176" s="272"/>
      <c r="AK176" s="92">
        <f>IF(ISBLANK(AI176), 'Enter Head to Work Out AE'!$D174, (AI176*AJ176))</f>
        <v>0</v>
      </c>
      <c r="AL176" s="278"/>
      <c r="AM176" s="278"/>
      <c r="AN176" s="237" t="str">
        <f t="shared" si="69"/>
        <v/>
      </c>
      <c r="AO176" s="94" t="str">
        <f t="shared" si="70"/>
        <v/>
      </c>
      <c r="AP176" s="96" t="str">
        <f t="shared" si="71"/>
        <v/>
      </c>
      <c r="AQ176" s="538" t="str">
        <f t="shared" si="72"/>
        <v/>
      </c>
      <c r="AR176" s="99" t="str">
        <f t="shared" si="73"/>
        <v/>
      </c>
      <c r="AS176" s="97" t="str">
        <f t="shared" si="74"/>
        <v/>
      </c>
      <c r="AT176" s="97" t="str">
        <f t="shared" si="75"/>
        <v/>
      </c>
      <c r="AU176" s="394" t="str">
        <f t="shared" si="76"/>
        <v/>
      </c>
      <c r="AV176" s="405" t="str">
        <f t="shared" si="77"/>
        <v/>
      </c>
      <c r="AW176" s="414"/>
      <c r="AX176" s="289"/>
      <c r="AY176" s="289"/>
      <c r="AZ176" s="296"/>
    </row>
    <row r="177" spans="1:52" ht="22.5" customHeight="1">
      <c r="A177" s="120"/>
      <c r="B177" s="259" t="str">
        <f>IF(ISBLANK('Baseline Paddock Data'!B177),"",'Baseline Paddock Data'!B177)</f>
        <v/>
      </c>
      <c r="C177" s="83" t="str">
        <f>IF(ISBLANK('Baseline Paddock Data'!C177),"",'Baseline Paddock Data'!C177)</f>
        <v/>
      </c>
      <c r="D177" s="326">
        <f>IF(ISBLANK(C177),"",(IF(ISBLANK('Baseline Paddock Data'!D177),'Baseline Paddock Data'!F177,'Baseline Paddock Data'!D177/2.471)))</f>
        <v>0</v>
      </c>
      <c r="E177" s="326">
        <f>IF(ISBLANK(C177),"",(IF(ISBLANK('Baseline Paddock Data'!E177),'Baseline Paddock Data'!G177,'Baseline Paddock Data'!E177/2.471)))</f>
        <v>0</v>
      </c>
      <c r="F177" s="230" t="str">
        <f>IF(ISBLANK('Baseline Paddock Data'!H177),"",'Baseline Paddock Data'!H177)</f>
        <v/>
      </c>
      <c r="G177" s="271"/>
      <c r="H177" s="272"/>
      <c r="I177" s="92">
        <f>IF(ISBLANK(G177), 'Enter Head to Work Out AE'!D175, (G177*H177))</f>
        <v>0</v>
      </c>
      <c r="J177" s="278"/>
      <c r="K177" s="278"/>
      <c r="L177" s="237" t="str">
        <f t="shared" si="52"/>
        <v/>
      </c>
      <c r="M177" s="94" t="str">
        <f t="shared" si="53"/>
        <v/>
      </c>
      <c r="N177" s="96" t="str">
        <f t="shared" si="54"/>
        <v/>
      </c>
      <c r="O177" s="281"/>
      <c r="P177" s="99" t="str">
        <f t="shared" si="55"/>
        <v/>
      </c>
      <c r="Q177" s="97" t="str">
        <f t="shared" si="56"/>
        <v/>
      </c>
      <c r="R177" s="97" t="str">
        <f t="shared" si="57"/>
        <v/>
      </c>
      <c r="S177" s="394" t="str">
        <f t="shared" si="58"/>
        <v/>
      </c>
      <c r="T177" s="400" t="str">
        <f t="shared" si="59"/>
        <v/>
      </c>
      <c r="U177" s="271"/>
      <c r="V177" s="272"/>
      <c r="W177" s="92">
        <f>IF(ISBLANK(U177), 'Enter Head to Work Out AE'!$D175, (U177*V177))</f>
        <v>0</v>
      </c>
      <c r="X177" s="278"/>
      <c r="Y177" s="278"/>
      <c r="Z177" s="237" t="str">
        <f t="shared" si="60"/>
        <v/>
      </c>
      <c r="AA177" s="94" t="str">
        <f t="shared" si="61"/>
        <v/>
      </c>
      <c r="AB177" s="96" t="str">
        <f t="shared" si="62"/>
        <v/>
      </c>
      <c r="AC177" s="538" t="str">
        <f t="shared" si="63"/>
        <v/>
      </c>
      <c r="AD177" s="99" t="str">
        <f t="shared" si="64"/>
        <v/>
      </c>
      <c r="AE177" s="97" t="str">
        <f t="shared" si="65"/>
        <v/>
      </c>
      <c r="AF177" s="97" t="str">
        <f t="shared" si="66"/>
        <v/>
      </c>
      <c r="AG177" s="394" t="str">
        <f t="shared" si="67"/>
        <v/>
      </c>
      <c r="AH177" s="400" t="str">
        <f t="shared" si="68"/>
        <v/>
      </c>
      <c r="AI177" s="271"/>
      <c r="AJ177" s="272"/>
      <c r="AK177" s="92">
        <f>IF(ISBLANK(AI177), 'Enter Head to Work Out AE'!$D175, (AI177*AJ177))</f>
        <v>0</v>
      </c>
      <c r="AL177" s="278"/>
      <c r="AM177" s="278"/>
      <c r="AN177" s="237" t="str">
        <f t="shared" si="69"/>
        <v/>
      </c>
      <c r="AO177" s="94" t="str">
        <f t="shared" si="70"/>
        <v/>
      </c>
      <c r="AP177" s="96" t="str">
        <f t="shared" si="71"/>
        <v/>
      </c>
      <c r="AQ177" s="538" t="str">
        <f t="shared" si="72"/>
        <v/>
      </c>
      <c r="AR177" s="99" t="str">
        <f t="shared" si="73"/>
        <v/>
      </c>
      <c r="AS177" s="97" t="str">
        <f t="shared" si="74"/>
        <v/>
      </c>
      <c r="AT177" s="97" t="str">
        <f t="shared" si="75"/>
        <v/>
      </c>
      <c r="AU177" s="394" t="str">
        <f t="shared" si="76"/>
        <v/>
      </c>
      <c r="AV177" s="405" t="str">
        <f t="shared" si="77"/>
        <v/>
      </c>
      <c r="AW177" s="414"/>
      <c r="AX177" s="289"/>
      <c r="AY177" s="289"/>
      <c r="AZ177" s="296"/>
    </row>
    <row r="178" spans="1:52" ht="22.5" customHeight="1">
      <c r="A178" s="120"/>
      <c r="B178" s="259" t="str">
        <f>IF(ISBLANK('Baseline Paddock Data'!B178),"",'Baseline Paddock Data'!B178)</f>
        <v/>
      </c>
      <c r="C178" s="83" t="str">
        <f>IF(ISBLANK('Baseline Paddock Data'!C178),"",'Baseline Paddock Data'!C178)</f>
        <v/>
      </c>
      <c r="D178" s="326">
        <f>IF(ISBLANK(C178),"",(IF(ISBLANK('Baseline Paddock Data'!D178),'Baseline Paddock Data'!F178,'Baseline Paddock Data'!D178/2.471)))</f>
        <v>0</v>
      </c>
      <c r="E178" s="326">
        <f>IF(ISBLANK(C178),"",(IF(ISBLANK('Baseline Paddock Data'!E178),'Baseline Paddock Data'!G178,'Baseline Paddock Data'!E178/2.471)))</f>
        <v>0</v>
      </c>
      <c r="F178" s="230" t="str">
        <f>IF(ISBLANK('Baseline Paddock Data'!H178),"",'Baseline Paddock Data'!H178)</f>
        <v/>
      </c>
      <c r="G178" s="271"/>
      <c r="H178" s="272"/>
      <c r="I178" s="92">
        <f>IF(ISBLANK(G178), 'Enter Head to Work Out AE'!D176, (G178*H178))</f>
        <v>0</v>
      </c>
      <c r="J178" s="278"/>
      <c r="K178" s="278"/>
      <c r="L178" s="237" t="str">
        <f t="shared" si="52"/>
        <v/>
      </c>
      <c r="M178" s="94" t="str">
        <f t="shared" si="53"/>
        <v/>
      </c>
      <c r="N178" s="96" t="str">
        <f t="shared" si="54"/>
        <v/>
      </c>
      <c r="O178" s="281"/>
      <c r="P178" s="99" t="str">
        <f t="shared" si="55"/>
        <v/>
      </c>
      <c r="Q178" s="97" t="str">
        <f t="shared" si="56"/>
        <v/>
      </c>
      <c r="R178" s="97" t="str">
        <f t="shared" si="57"/>
        <v/>
      </c>
      <c r="S178" s="394" t="str">
        <f t="shared" si="58"/>
        <v/>
      </c>
      <c r="T178" s="400" t="str">
        <f t="shared" si="59"/>
        <v/>
      </c>
      <c r="U178" s="271"/>
      <c r="V178" s="272"/>
      <c r="W178" s="92">
        <f>IF(ISBLANK(U178), 'Enter Head to Work Out AE'!$D176, (U178*V178))</f>
        <v>0</v>
      </c>
      <c r="X178" s="278"/>
      <c r="Y178" s="278"/>
      <c r="Z178" s="237" t="str">
        <f t="shared" si="60"/>
        <v/>
      </c>
      <c r="AA178" s="94" t="str">
        <f t="shared" si="61"/>
        <v/>
      </c>
      <c r="AB178" s="96" t="str">
        <f t="shared" si="62"/>
        <v/>
      </c>
      <c r="AC178" s="538" t="str">
        <f t="shared" si="63"/>
        <v/>
      </c>
      <c r="AD178" s="99" t="str">
        <f t="shared" si="64"/>
        <v/>
      </c>
      <c r="AE178" s="97" t="str">
        <f t="shared" si="65"/>
        <v/>
      </c>
      <c r="AF178" s="97" t="str">
        <f t="shared" si="66"/>
        <v/>
      </c>
      <c r="AG178" s="394" t="str">
        <f t="shared" si="67"/>
        <v/>
      </c>
      <c r="AH178" s="400" t="str">
        <f t="shared" si="68"/>
        <v/>
      </c>
      <c r="AI178" s="271"/>
      <c r="AJ178" s="272"/>
      <c r="AK178" s="92">
        <f>IF(ISBLANK(AI178), 'Enter Head to Work Out AE'!$D176, (AI178*AJ178))</f>
        <v>0</v>
      </c>
      <c r="AL178" s="278"/>
      <c r="AM178" s="278"/>
      <c r="AN178" s="237" t="str">
        <f t="shared" si="69"/>
        <v/>
      </c>
      <c r="AO178" s="94" t="str">
        <f t="shared" si="70"/>
        <v/>
      </c>
      <c r="AP178" s="96" t="str">
        <f t="shared" si="71"/>
        <v/>
      </c>
      <c r="AQ178" s="538" t="str">
        <f t="shared" si="72"/>
        <v/>
      </c>
      <c r="AR178" s="99" t="str">
        <f t="shared" si="73"/>
        <v/>
      </c>
      <c r="AS178" s="97" t="str">
        <f t="shared" si="74"/>
        <v/>
      </c>
      <c r="AT178" s="97" t="str">
        <f t="shared" si="75"/>
        <v/>
      </c>
      <c r="AU178" s="394" t="str">
        <f t="shared" si="76"/>
        <v/>
      </c>
      <c r="AV178" s="405" t="str">
        <f t="shared" si="77"/>
        <v/>
      </c>
      <c r="AW178" s="414"/>
      <c r="AX178" s="289"/>
      <c r="AY178" s="289"/>
      <c r="AZ178" s="296"/>
    </row>
    <row r="179" spans="1:52" ht="22.5" customHeight="1">
      <c r="A179" s="120"/>
      <c r="B179" s="259" t="str">
        <f>IF(ISBLANK('Baseline Paddock Data'!B179),"",'Baseline Paddock Data'!B179)</f>
        <v/>
      </c>
      <c r="C179" s="83" t="str">
        <f>IF(ISBLANK('Baseline Paddock Data'!C179),"",'Baseline Paddock Data'!C179)</f>
        <v/>
      </c>
      <c r="D179" s="326">
        <f>IF(ISBLANK(C179),"",(IF(ISBLANK('Baseline Paddock Data'!D179),'Baseline Paddock Data'!F179,'Baseline Paddock Data'!D179/2.471)))</f>
        <v>0</v>
      </c>
      <c r="E179" s="326">
        <f>IF(ISBLANK(C179),"",(IF(ISBLANK('Baseline Paddock Data'!E179),'Baseline Paddock Data'!G179,'Baseline Paddock Data'!E179/2.471)))</f>
        <v>0</v>
      </c>
      <c r="F179" s="230" t="str">
        <f>IF(ISBLANK('Baseline Paddock Data'!H179),"",'Baseline Paddock Data'!H179)</f>
        <v/>
      </c>
      <c r="G179" s="271"/>
      <c r="H179" s="272"/>
      <c r="I179" s="92">
        <f>IF(ISBLANK(G179), 'Enter Head to Work Out AE'!D177, (G179*H179))</f>
        <v>0</v>
      </c>
      <c r="J179" s="278"/>
      <c r="K179" s="278"/>
      <c r="L179" s="237" t="str">
        <f t="shared" si="52"/>
        <v/>
      </c>
      <c r="M179" s="94" t="str">
        <f t="shared" si="53"/>
        <v/>
      </c>
      <c r="N179" s="96" t="str">
        <f t="shared" si="54"/>
        <v/>
      </c>
      <c r="O179" s="281"/>
      <c r="P179" s="99" t="str">
        <f t="shared" si="55"/>
        <v/>
      </c>
      <c r="Q179" s="97" t="str">
        <f t="shared" si="56"/>
        <v/>
      </c>
      <c r="R179" s="97" t="str">
        <f t="shared" si="57"/>
        <v/>
      </c>
      <c r="S179" s="394" t="str">
        <f t="shared" si="58"/>
        <v/>
      </c>
      <c r="T179" s="400" t="str">
        <f t="shared" si="59"/>
        <v/>
      </c>
      <c r="U179" s="271"/>
      <c r="V179" s="272"/>
      <c r="W179" s="92">
        <f>IF(ISBLANK(U179), 'Enter Head to Work Out AE'!$D177, (U179*V179))</f>
        <v>0</v>
      </c>
      <c r="X179" s="278"/>
      <c r="Y179" s="278"/>
      <c r="Z179" s="237" t="str">
        <f t="shared" si="60"/>
        <v/>
      </c>
      <c r="AA179" s="94" t="str">
        <f t="shared" si="61"/>
        <v/>
      </c>
      <c r="AB179" s="96" t="str">
        <f t="shared" si="62"/>
        <v/>
      </c>
      <c r="AC179" s="538" t="str">
        <f t="shared" si="63"/>
        <v/>
      </c>
      <c r="AD179" s="99" t="str">
        <f t="shared" si="64"/>
        <v/>
      </c>
      <c r="AE179" s="97" t="str">
        <f t="shared" si="65"/>
        <v/>
      </c>
      <c r="AF179" s="97" t="str">
        <f t="shared" si="66"/>
        <v/>
      </c>
      <c r="AG179" s="394" t="str">
        <f t="shared" si="67"/>
        <v/>
      </c>
      <c r="AH179" s="400" t="str">
        <f t="shared" si="68"/>
        <v/>
      </c>
      <c r="AI179" s="271"/>
      <c r="AJ179" s="272"/>
      <c r="AK179" s="92">
        <f>IF(ISBLANK(AI179), 'Enter Head to Work Out AE'!$D177, (AI179*AJ179))</f>
        <v>0</v>
      </c>
      <c r="AL179" s="278"/>
      <c r="AM179" s="278"/>
      <c r="AN179" s="237" t="str">
        <f t="shared" si="69"/>
        <v/>
      </c>
      <c r="AO179" s="94" t="str">
        <f t="shared" si="70"/>
        <v/>
      </c>
      <c r="AP179" s="96" t="str">
        <f t="shared" si="71"/>
        <v/>
      </c>
      <c r="AQ179" s="538" t="str">
        <f t="shared" si="72"/>
        <v/>
      </c>
      <c r="AR179" s="99" t="str">
        <f t="shared" si="73"/>
        <v/>
      </c>
      <c r="AS179" s="97" t="str">
        <f t="shared" si="74"/>
        <v/>
      </c>
      <c r="AT179" s="97" t="str">
        <f t="shared" si="75"/>
        <v/>
      </c>
      <c r="AU179" s="394" t="str">
        <f t="shared" si="76"/>
        <v/>
      </c>
      <c r="AV179" s="405" t="str">
        <f t="shared" si="77"/>
        <v/>
      </c>
      <c r="AW179" s="414"/>
      <c r="AX179" s="289"/>
      <c r="AY179" s="289"/>
      <c r="AZ179" s="296"/>
    </row>
    <row r="180" spans="1:52" ht="22.5" customHeight="1">
      <c r="A180" s="120"/>
      <c r="B180" s="259" t="str">
        <f>IF(ISBLANK('Baseline Paddock Data'!B180),"",'Baseline Paddock Data'!B180)</f>
        <v/>
      </c>
      <c r="C180" s="83" t="str">
        <f>IF(ISBLANK('Baseline Paddock Data'!C180),"",'Baseline Paddock Data'!C180)</f>
        <v/>
      </c>
      <c r="D180" s="326">
        <f>IF(ISBLANK(C180),"",(IF(ISBLANK('Baseline Paddock Data'!D180),'Baseline Paddock Data'!F180,'Baseline Paddock Data'!D180/2.471)))</f>
        <v>0</v>
      </c>
      <c r="E180" s="326">
        <f>IF(ISBLANK(C180),"",(IF(ISBLANK('Baseline Paddock Data'!E180),'Baseline Paddock Data'!G180,'Baseline Paddock Data'!E180/2.471)))</f>
        <v>0</v>
      </c>
      <c r="F180" s="230" t="str">
        <f>IF(ISBLANK('Baseline Paddock Data'!H180),"",'Baseline Paddock Data'!H180)</f>
        <v/>
      </c>
      <c r="G180" s="271"/>
      <c r="H180" s="272"/>
      <c r="I180" s="92">
        <f>IF(ISBLANK(G180), 'Enter Head to Work Out AE'!D178, (G180*H180))</f>
        <v>0</v>
      </c>
      <c r="J180" s="278"/>
      <c r="K180" s="278"/>
      <c r="L180" s="237" t="str">
        <f t="shared" si="52"/>
        <v/>
      </c>
      <c r="M180" s="94" t="str">
        <f t="shared" si="53"/>
        <v/>
      </c>
      <c r="N180" s="96" t="str">
        <f t="shared" si="54"/>
        <v/>
      </c>
      <c r="O180" s="281"/>
      <c r="P180" s="99" t="str">
        <f t="shared" si="55"/>
        <v/>
      </c>
      <c r="Q180" s="97" t="str">
        <f t="shared" si="56"/>
        <v/>
      </c>
      <c r="R180" s="97" t="str">
        <f t="shared" si="57"/>
        <v/>
      </c>
      <c r="S180" s="394" t="str">
        <f t="shared" si="58"/>
        <v/>
      </c>
      <c r="T180" s="400" t="str">
        <f t="shared" si="59"/>
        <v/>
      </c>
      <c r="U180" s="271"/>
      <c r="V180" s="272"/>
      <c r="W180" s="92">
        <f>IF(ISBLANK(U180), 'Enter Head to Work Out AE'!$D178, (U180*V180))</f>
        <v>0</v>
      </c>
      <c r="X180" s="278"/>
      <c r="Y180" s="278"/>
      <c r="Z180" s="237" t="str">
        <f t="shared" si="60"/>
        <v/>
      </c>
      <c r="AA180" s="94" t="str">
        <f t="shared" si="61"/>
        <v/>
      </c>
      <c r="AB180" s="96" t="str">
        <f t="shared" si="62"/>
        <v/>
      </c>
      <c r="AC180" s="538" t="str">
        <f t="shared" si="63"/>
        <v/>
      </c>
      <c r="AD180" s="99" t="str">
        <f t="shared" si="64"/>
        <v/>
      </c>
      <c r="AE180" s="97" t="str">
        <f t="shared" si="65"/>
        <v/>
      </c>
      <c r="AF180" s="97" t="str">
        <f t="shared" si="66"/>
        <v/>
      </c>
      <c r="AG180" s="394" t="str">
        <f t="shared" si="67"/>
        <v/>
      </c>
      <c r="AH180" s="400" t="str">
        <f t="shared" si="68"/>
        <v/>
      </c>
      <c r="AI180" s="271"/>
      <c r="AJ180" s="272"/>
      <c r="AK180" s="92">
        <f>IF(ISBLANK(AI180), 'Enter Head to Work Out AE'!$D178, (AI180*AJ180))</f>
        <v>0</v>
      </c>
      <c r="AL180" s="278"/>
      <c r="AM180" s="278"/>
      <c r="AN180" s="237" t="str">
        <f t="shared" si="69"/>
        <v/>
      </c>
      <c r="AO180" s="94" t="str">
        <f t="shared" si="70"/>
        <v/>
      </c>
      <c r="AP180" s="96" t="str">
        <f t="shared" si="71"/>
        <v/>
      </c>
      <c r="AQ180" s="538" t="str">
        <f t="shared" si="72"/>
        <v/>
      </c>
      <c r="AR180" s="99" t="str">
        <f t="shared" si="73"/>
        <v/>
      </c>
      <c r="AS180" s="97" t="str">
        <f t="shared" si="74"/>
        <v/>
      </c>
      <c r="AT180" s="97" t="str">
        <f t="shared" si="75"/>
        <v/>
      </c>
      <c r="AU180" s="394" t="str">
        <f t="shared" si="76"/>
        <v/>
      </c>
      <c r="AV180" s="405" t="str">
        <f t="shared" si="77"/>
        <v/>
      </c>
      <c r="AW180" s="414"/>
      <c r="AX180" s="289"/>
      <c r="AY180" s="289"/>
      <c r="AZ180" s="296"/>
    </row>
    <row r="181" spans="1:52" ht="22.5" customHeight="1">
      <c r="A181" s="120"/>
      <c r="B181" s="259" t="str">
        <f>IF(ISBLANK('Baseline Paddock Data'!B181),"",'Baseline Paddock Data'!B181)</f>
        <v/>
      </c>
      <c r="C181" s="83" t="str">
        <f>IF(ISBLANK('Baseline Paddock Data'!C181),"",'Baseline Paddock Data'!C181)</f>
        <v/>
      </c>
      <c r="D181" s="326">
        <f>IF(ISBLANK(C181),"",(IF(ISBLANK('Baseline Paddock Data'!D181),'Baseline Paddock Data'!F181,'Baseline Paddock Data'!D181/2.471)))</f>
        <v>0</v>
      </c>
      <c r="E181" s="326">
        <f>IF(ISBLANK(C181),"",(IF(ISBLANK('Baseline Paddock Data'!E181),'Baseline Paddock Data'!G181,'Baseline Paddock Data'!E181/2.471)))</f>
        <v>0</v>
      </c>
      <c r="F181" s="230" t="str">
        <f>IF(ISBLANK('Baseline Paddock Data'!H181),"",'Baseline Paddock Data'!H181)</f>
        <v/>
      </c>
      <c r="G181" s="271"/>
      <c r="H181" s="272"/>
      <c r="I181" s="92">
        <f>IF(ISBLANK(G181), 'Enter Head to Work Out AE'!D179, (G181*H181))</f>
        <v>0</v>
      </c>
      <c r="J181" s="278"/>
      <c r="K181" s="278"/>
      <c r="L181" s="237" t="str">
        <f t="shared" si="52"/>
        <v/>
      </c>
      <c r="M181" s="94" t="str">
        <f t="shared" si="53"/>
        <v/>
      </c>
      <c r="N181" s="96" t="str">
        <f t="shared" si="54"/>
        <v/>
      </c>
      <c r="O181" s="281"/>
      <c r="P181" s="99" t="str">
        <f t="shared" si="55"/>
        <v/>
      </c>
      <c r="Q181" s="97" t="str">
        <f t="shared" si="56"/>
        <v/>
      </c>
      <c r="R181" s="97" t="str">
        <f t="shared" si="57"/>
        <v/>
      </c>
      <c r="S181" s="394" t="str">
        <f t="shared" si="58"/>
        <v/>
      </c>
      <c r="T181" s="400" t="str">
        <f t="shared" si="59"/>
        <v/>
      </c>
      <c r="U181" s="271"/>
      <c r="V181" s="272"/>
      <c r="W181" s="92">
        <f>IF(ISBLANK(U181), 'Enter Head to Work Out AE'!$D179, (U181*V181))</f>
        <v>0</v>
      </c>
      <c r="X181" s="278"/>
      <c r="Y181" s="278"/>
      <c r="Z181" s="237" t="str">
        <f t="shared" si="60"/>
        <v/>
      </c>
      <c r="AA181" s="94" t="str">
        <f t="shared" si="61"/>
        <v/>
      </c>
      <c r="AB181" s="96" t="str">
        <f t="shared" si="62"/>
        <v/>
      </c>
      <c r="AC181" s="538" t="str">
        <f t="shared" si="63"/>
        <v/>
      </c>
      <c r="AD181" s="99" t="str">
        <f t="shared" si="64"/>
        <v/>
      </c>
      <c r="AE181" s="97" t="str">
        <f t="shared" si="65"/>
        <v/>
      </c>
      <c r="AF181" s="97" t="str">
        <f t="shared" si="66"/>
        <v/>
      </c>
      <c r="AG181" s="394" t="str">
        <f t="shared" si="67"/>
        <v/>
      </c>
      <c r="AH181" s="400" t="str">
        <f t="shared" si="68"/>
        <v/>
      </c>
      <c r="AI181" s="271"/>
      <c r="AJ181" s="272"/>
      <c r="AK181" s="92">
        <f>IF(ISBLANK(AI181), 'Enter Head to Work Out AE'!$D179, (AI181*AJ181))</f>
        <v>0</v>
      </c>
      <c r="AL181" s="278"/>
      <c r="AM181" s="278"/>
      <c r="AN181" s="237" t="str">
        <f t="shared" si="69"/>
        <v/>
      </c>
      <c r="AO181" s="94" t="str">
        <f t="shared" si="70"/>
        <v/>
      </c>
      <c r="AP181" s="96" t="str">
        <f t="shared" si="71"/>
        <v/>
      </c>
      <c r="AQ181" s="538" t="str">
        <f t="shared" si="72"/>
        <v/>
      </c>
      <c r="AR181" s="99" t="str">
        <f t="shared" si="73"/>
        <v/>
      </c>
      <c r="AS181" s="97" t="str">
        <f t="shared" si="74"/>
        <v/>
      </c>
      <c r="AT181" s="97" t="str">
        <f t="shared" si="75"/>
        <v/>
      </c>
      <c r="AU181" s="394" t="str">
        <f t="shared" si="76"/>
        <v/>
      </c>
      <c r="AV181" s="405" t="str">
        <f t="shared" si="77"/>
        <v/>
      </c>
      <c r="AW181" s="414"/>
      <c r="AX181" s="289"/>
      <c r="AY181" s="289"/>
      <c r="AZ181" s="296"/>
    </row>
    <row r="182" spans="1:52" ht="22.5" customHeight="1">
      <c r="A182" s="120"/>
      <c r="B182" s="259" t="str">
        <f>IF(ISBLANK('Baseline Paddock Data'!B182),"",'Baseline Paddock Data'!B182)</f>
        <v/>
      </c>
      <c r="C182" s="83" t="str">
        <f>IF(ISBLANK('Baseline Paddock Data'!C182),"",'Baseline Paddock Data'!C182)</f>
        <v/>
      </c>
      <c r="D182" s="326">
        <f>IF(ISBLANK(C182),"",(IF(ISBLANK('Baseline Paddock Data'!D182),'Baseline Paddock Data'!F182,'Baseline Paddock Data'!D182/2.471)))</f>
        <v>0</v>
      </c>
      <c r="E182" s="326">
        <f>IF(ISBLANK(C182),"",(IF(ISBLANK('Baseline Paddock Data'!E182),'Baseline Paddock Data'!G182,'Baseline Paddock Data'!E182/2.471)))</f>
        <v>0</v>
      </c>
      <c r="F182" s="230" t="str">
        <f>IF(ISBLANK('Baseline Paddock Data'!H182),"",'Baseline Paddock Data'!H182)</f>
        <v/>
      </c>
      <c r="G182" s="271"/>
      <c r="H182" s="272"/>
      <c r="I182" s="92">
        <f>IF(ISBLANK(G182), 'Enter Head to Work Out AE'!D180, (G182*H182))</f>
        <v>0</v>
      </c>
      <c r="J182" s="278"/>
      <c r="K182" s="278"/>
      <c r="L182" s="237" t="str">
        <f t="shared" si="52"/>
        <v/>
      </c>
      <c r="M182" s="94" t="str">
        <f t="shared" si="53"/>
        <v/>
      </c>
      <c r="N182" s="96" t="str">
        <f t="shared" si="54"/>
        <v/>
      </c>
      <c r="O182" s="281"/>
      <c r="P182" s="99" t="str">
        <f t="shared" si="55"/>
        <v/>
      </c>
      <c r="Q182" s="97" t="str">
        <f t="shared" si="56"/>
        <v/>
      </c>
      <c r="R182" s="97" t="str">
        <f t="shared" si="57"/>
        <v/>
      </c>
      <c r="S182" s="394" t="str">
        <f t="shared" si="58"/>
        <v/>
      </c>
      <c r="T182" s="400" t="str">
        <f t="shared" si="59"/>
        <v/>
      </c>
      <c r="U182" s="271"/>
      <c r="V182" s="272"/>
      <c r="W182" s="92">
        <f>IF(ISBLANK(U182), 'Enter Head to Work Out AE'!$D180, (U182*V182))</f>
        <v>0</v>
      </c>
      <c r="X182" s="278"/>
      <c r="Y182" s="278"/>
      <c r="Z182" s="237" t="str">
        <f t="shared" si="60"/>
        <v/>
      </c>
      <c r="AA182" s="94" t="str">
        <f t="shared" si="61"/>
        <v/>
      </c>
      <c r="AB182" s="96" t="str">
        <f t="shared" si="62"/>
        <v/>
      </c>
      <c r="AC182" s="538" t="str">
        <f t="shared" si="63"/>
        <v/>
      </c>
      <c r="AD182" s="99" t="str">
        <f t="shared" si="64"/>
        <v/>
      </c>
      <c r="AE182" s="97" t="str">
        <f t="shared" si="65"/>
        <v/>
      </c>
      <c r="AF182" s="97" t="str">
        <f t="shared" si="66"/>
        <v/>
      </c>
      <c r="AG182" s="394" t="str">
        <f t="shared" si="67"/>
        <v/>
      </c>
      <c r="AH182" s="400" t="str">
        <f t="shared" si="68"/>
        <v/>
      </c>
      <c r="AI182" s="271"/>
      <c r="AJ182" s="272"/>
      <c r="AK182" s="92">
        <f>IF(ISBLANK(AI182), 'Enter Head to Work Out AE'!$D180, (AI182*AJ182))</f>
        <v>0</v>
      </c>
      <c r="AL182" s="278"/>
      <c r="AM182" s="278"/>
      <c r="AN182" s="237" t="str">
        <f t="shared" si="69"/>
        <v/>
      </c>
      <c r="AO182" s="94" t="str">
        <f t="shared" si="70"/>
        <v/>
      </c>
      <c r="AP182" s="96" t="str">
        <f t="shared" si="71"/>
        <v/>
      </c>
      <c r="AQ182" s="538" t="str">
        <f t="shared" si="72"/>
        <v/>
      </c>
      <c r="AR182" s="99" t="str">
        <f t="shared" si="73"/>
        <v/>
      </c>
      <c r="AS182" s="97" t="str">
        <f t="shared" si="74"/>
        <v/>
      </c>
      <c r="AT182" s="97" t="str">
        <f t="shared" si="75"/>
        <v/>
      </c>
      <c r="AU182" s="394" t="str">
        <f t="shared" si="76"/>
        <v/>
      </c>
      <c r="AV182" s="405" t="str">
        <f t="shared" si="77"/>
        <v/>
      </c>
      <c r="AW182" s="414"/>
      <c r="AX182" s="289"/>
      <c r="AY182" s="289"/>
      <c r="AZ182" s="296"/>
    </row>
    <row r="183" spans="1:52" ht="22.5" customHeight="1">
      <c r="A183" s="120"/>
      <c r="B183" s="259" t="str">
        <f>IF(ISBLANK('Baseline Paddock Data'!B183),"",'Baseline Paddock Data'!B183)</f>
        <v/>
      </c>
      <c r="C183" s="83" t="str">
        <f>IF(ISBLANK('Baseline Paddock Data'!C183),"",'Baseline Paddock Data'!C183)</f>
        <v/>
      </c>
      <c r="D183" s="326">
        <f>IF(ISBLANK(C183),"",(IF(ISBLANK('Baseline Paddock Data'!D183),'Baseline Paddock Data'!F183,'Baseline Paddock Data'!D183/2.471)))</f>
        <v>0</v>
      </c>
      <c r="E183" s="326">
        <f>IF(ISBLANK(C183),"",(IF(ISBLANK('Baseline Paddock Data'!E183),'Baseline Paddock Data'!G183,'Baseline Paddock Data'!E183/2.471)))</f>
        <v>0</v>
      </c>
      <c r="F183" s="230" t="str">
        <f>IF(ISBLANK('Baseline Paddock Data'!H183),"",'Baseline Paddock Data'!H183)</f>
        <v/>
      </c>
      <c r="G183" s="271"/>
      <c r="H183" s="272"/>
      <c r="I183" s="92">
        <f>IF(ISBLANK(G183), 'Enter Head to Work Out AE'!D181, (G183*H183))</f>
        <v>0</v>
      </c>
      <c r="J183" s="278"/>
      <c r="K183" s="278"/>
      <c r="L183" s="237" t="str">
        <f t="shared" si="52"/>
        <v/>
      </c>
      <c r="M183" s="94" t="str">
        <f t="shared" si="53"/>
        <v/>
      </c>
      <c r="N183" s="96" t="str">
        <f t="shared" si="54"/>
        <v/>
      </c>
      <c r="O183" s="281"/>
      <c r="P183" s="99" t="str">
        <f t="shared" si="55"/>
        <v/>
      </c>
      <c r="Q183" s="97" t="str">
        <f t="shared" si="56"/>
        <v/>
      </c>
      <c r="R183" s="97" t="str">
        <f t="shared" si="57"/>
        <v/>
      </c>
      <c r="S183" s="394" t="str">
        <f t="shared" si="58"/>
        <v/>
      </c>
      <c r="T183" s="400" t="str">
        <f t="shared" si="59"/>
        <v/>
      </c>
      <c r="U183" s="271"/>
      <c r="V183" s="272"/>
      <c r="W183" s="92">
        <f>IF(ISBLANK(U183), 'Enter Head to Work Out AE'!$D181, (U183*V183))</f>
        <v>0</v>
      </c>
      <c r="X183" s="278"/>
      <c r="Y183" s="278"/>
      <c r="Z183" s="237" t="str">
        <f t="shared" si="60"/>
        <v/>
      </c>
      <c r="AA183" s="94" t="str">
        <f t="shared" si="61"/>
        <v/>
      </c>
      <c r="AB183" s="96" t="str">
        <f t="shared" si="62"/>
        <v/>
      </c>
      <c r="AC183" s="538" t="str">
        <f t="shared" si="63"/>
        <v/>
      </c>
      <c r="AD183" s="99" t="str">
        <f t="shared" si="64"/>
        <v/>
      </c>
      <c r="AE183" s="97" t="str">
        <f t="shared" si="65"/>
        <v/>
      </c>
      <c r="AF183" s="97" t="str">
        <f t="shared" si="66"/>
        <v/>
      </c>
      <c r="AG183" s="394" t="str">
        <f t="shared" si="67"/>
        <v/>
      </c>
      <c r="AH183" s="400" t="str">
        <f t="shared" si="68"/>
        <v/>
      </c>
      <c r="AI183" s="271"/>
      <c r="AJ183" s="272"/>
      <c r="AK183" s="92">
        <f>IF(ISBLANK(AI183), 'Enter Head to Work Out AE'!$D181, (AI183*AJ183))</f>
        <v>0</v>
      </c>
      <c r="AL183" s="278"/>
      <c r="AM183" s="278"/>
      <c r="AN183" s="237" t="str">
        <f t="shared" si="69"/>
        <v/>
      </c>
      <c r="AO183" s="94" t="str">
        <f t="shared" si="70"/>
        <v/>
      </c>
      <c r="AP183" s="96" t="str">
        <f t="shared" si="71"/>
        <v/>
      </c>
      <c r="AQ183" s="538" t="str">
        <f t="shared" si="72"/>
        <v/>
      </c>
      <c r="AR183" s="99" t="str">
        <f t="shared" si="73"/>
        <v/>
      </c>
      <c r="AS183" s="97" t="str">
        <f t="shared" si="74"/>
        <v/>
      </c>
      <c r="AT183" s="97" t="str">
        <f t="shared" si="75"/>
        <v/>
      </c>
      <c r="AU183" s="394" t="str">
        <f t="shared" si="76"/>
        <v/>
      </c>
      <c r="AV183" s="405" t="str">
        <f t="shared" si="77"/>
        <v/>
      </c>
      <c r="AW183" s="414"/>
      <c r="AX183" s="289"/>
      <c r="AY183" s="289"/>
      <c r="AZ183" s="296"/>
    </row>
    <row r="184" spans="1:52" ht="22.5" customHeight="1">
      <c r="A184" s="120"/>
      <c r="B184" s="259" t="str">
        <f>IF(ISBLANK('Baseline Paddock Data'!B184),"",'Baseline Paddock Data'!B184)</f>
        <v/>
      </c>
      <c r="C184" s="83" t="str">
        <f>IF(ISBLANK('Baseline Paddock Data'!C184),"",'Baseline Paddock Data'!C184)</f>
        <v/>
      </c>
      <c r="D184" s="326">
        <f>IF(ISBLANK(C184),"",(IF(ISBLANK('Baseline Paddock Data'!D184),'Baseline Paddock Data'!F184,'Baseline Paddock Data'!D184/2.471)))</f>
        <v>0</v>
      </c>
      <c r="E184" s="326">
        <f>IF(ISBLANK(C184),"",(IF(ISBLANK('Baseline Paddock Data'!E184),'Baseline Paddock Data'!G184,'Baseline Paddock Data'!E184/2.471)))</f>
        <v>0</v>
      </c>
      <c r="F184" s="230" t="str">
        <f>IF(ISBLANK('Baseline Paddock Data'!H184),"",'Baseline Paddock Data'!H184)</f>
        <v/>
      </c>
      <c r="G184" s="271"/>
      <c r="H184" s="272"/>
      <c r="I184" s="92">
        <f>IF(ISBLANK(G184), 'Enter Head to Work Out AE'!D182, (G184*H184))</f>
        <v>0</v>
      </c>
      <c r="J184" s="278"/>
      <c r="K184" s="278"/>
      <c r="L184" s="237" t="str">
        <f t="shared" si="52"/>
        <v/>
      </c>
      <c r="M184" s="94" t="str">
        <f t="shared" si="53"/>
        <v/>
      </c>
      <c r="N184" s="96" t="str">
        <f t="shared" si="54"/>
        <v/>
      </c>
      <c r="O184" s="281"/>
      <c r="P184" s="99" t="str">
        <f t="shared" si="55"/>
        <v/>
      </c>
      <c r="Q184" s="97" t="str">
        <f t="shared" si="56"/>
        <v/>
      </c>
      <c r="R184" s="97" t="str">
        <f t="shared" si="57"/>
        <v/>
      </c>
      <c r="S184" s="394" t="str">
        <f t="shared" si="58"/>
        <v/>
      </c>
      <c r="T184" s="400" t="str">
        <f t="shared" si="59"/>
        <v/>
      </c>
      <c r="U184" s="271"/>
      <c r="V184" s="272"/>
      <c r="W184" s="92">
        <f>IF(ISBLANK(U184), 'Enter Head to Work Out AE'!$D182, (U184*V184))</f>
        <v>0</v>
      </c>
      <c r="X184" s="278"/>
      <c r="Y184" s="278"/>
      <c r="Z184" s="237" t="str">
        <f t="shared" si="60"/>
        <v/>
      </c>
      <c r="AA184" s="94" t="str">
        <f t="shared" si="61"/>
        <v/>
      </c>
      <c r="AB184" s="96" t="str">
        <f t="shared" si="62"/>
        <v/>
      </c>
      <c r="AC184" s="538" t="str">
        <f t="shared" si="63"/>
        <v/>
      </c>
      <c r="AD184" s="99" t="str">
        <f t="shared" si="64"/>
        <v/>
      </c>
      <c r="AE184" s="97" t="str">
        <f t="shared" si="65"/>
        <v/>
      </c>
      <c r="AF184" s="97" t="str">
        <f t="shared" si="66"/>
        <v/>
      </c>
      <c r="AG184" s="394" t="str">
        <f t="shared" si="67"/>
        <v/>
      </c>
      <c r="AH184" s="400" t="str">
        <f t="shared" si="68"/>
        <v/>
      </c>
      <c r="AI184" s="271"/>
      <c r="AJ184" s="272"/>
      <c r="AK184" s="92">
        <f>IF(ISBLANK(AI184), 'Enter Head to Work Out AE'!$D182, (AI184*AJ184))</f>
        <v>0</v>
      </c>
      <c r="AL184" s="278"/>
      <c r="AM184" s="278"/>
      <c r="AN184" s="237" t="str">
        <f t="shared" si="69"/>
        <v/>
      </c>
      <c r="AO184" s="94" t="str">
        <f t="shared" si="70"/>
        <v/>
      </c>
      <c r="AP184" s="96" t="str">
        <f t="shared" si="71"/>
        <v/>
      </c>
      <c r="AQ184" s="538" t="str">
        <f t="shared" si="72"/>
        <v/>
      </c>
      <c r="AR184" s="99" t="str">
        <f t="shared" si="73"/>
        <v/>
      </c>
      <c r="AS184" s="97" t="str">
        <f t="shared" si="74"/>
        <v/>
      </c>
      <c r="AT184" s="97" t="str">
        <f t="shared" si="75"/>
        <v/>
      </c>
      <c r="AU184" s="394" t="str">
        <f t="shared" si="76"/>
        <v/>
      </c>
      <c r="AV184" s="405" t="str">
        <f t="shared" si="77"/>
        <v/>
      </c>
      <c r="AW184" s="414"/>
      <c r="AX184" s="289"/>
      <c r="AY184" s="289"/>
      <c r="AZ184" s="296"/>
    </row>
    <row r="185" spans="1:52" ht="22.5" customHeight="1">
      <c r="A185" s="120"/>
      <c r="B185" s="259" t="str">
        <f>IF(ISBLANK('Baseline Paddock Data'!B185),"",'Baseline Paddock Data'!B185)</f>
        <v/>
      </c>
      <c r="C185" s="83" t="str">
        <f>IF(ISBLANK('Baseline Paddock Data'!C185),"",'Baseline Paddock Data'!C185)</f>
        <v/>
      </c>
      <c r="D185" s="326">
        <f>IF(ISBLANK(C185),"",(IF(ISBLANK('Baseline Paddock Data'!D185),'Baseline Paddock Data'!F185,'Baseline Paddock Data'!D185/2.471)))</f>
        <v>0</v>
      </c>
      <c r="E185" s="326">
        <f>IF(ISBLANK(C185),"",(IF(ISBLANK('Baseline Paddock Data'!E185),'Baseline Paddock Data'!G185,'Baseline Paddock Data'!E185/2.471)))</f>
        <v>0</v>
      </c>
      <c r="F185" s="230" t="str">
        <f>IF(ISBLANK('Baseline Paddock Data'!H185),"",'Baseline Paddock Data'!H185)</f>
        <v/>
      </c>
      <c r="G185" s="271"/>
      <c r="H185" s="272"/>
      <c r="I185" s="92">
        <f>IF(ISBLANK(G185), 'Enter Head to Work Out AE'!D183, (G185*H185))</f>
        <v>0</v>
      </c>
      <c r="J185" s="278"/>
      <c r="K185" s="278"/>
      <c r="L185" s="237" t="str">
        <f t="shared" si="52"/>
        <v/>
      </c>
      <c r="M185" s="94" t="str">
        <f t="shared" si="53"/>
        <v/>
      </c>
      <c r="N185" s="96" t="str">
        <f t="shared" si="54"/>
        <v/>
      </c>
      <c r="O185" s="281"/>
      <c r="P185" s="99" t="str">
        <f t="shared" si="55"/>
        <v/>
      </c>
      <c r="Q185" s="97" t="str">
        <f t="shared" si="56"/>
        <v/>
      </c>
      <c r="R185" s="97" t="str">
        <f t="shared" si="57"/>
        <v/>
      </c>
      <c r="S185" s="394" t="str">
        <f t="shared" si="58"/>
        <v/>
      </c>
      <c r="T185" s="400" t="str">
        <f t="shared" si="59"/>
        <v/>
      </c>
      <c r="U185" s="271"/>
      <c r="V185" s="272"/>
      <c r="W185" s="92">
        <f>IF(ISBLANK(U185), 'Enter Head to Work Out AE'!$D183, (U185*V185))</f>
        <v>0</v>
      </c>
      <c r="X185" s="278"/>
      <c r="Y185" s="278"/>
      <c r="Z185" s="237" t="str">
        <f t="shared" si="60"/>
        <v/>
      </c>
      <c r="AA185" s="94" t="str">
        <f t="shared" si="61"/>
        <v/>
      </c>
      <c r="AB185" s="96" t="str">
        <f t="shared" si="62"/>
        <v/>
      </c>
      <c r="AC185" s="538" t="str">
        <f t="shared" si="63"/>
        <v/>
      </c>
      <c r="AD185" s="99" t="str">
        <f t="shared" si="64"/>
        <v/>
      </c>
      <c r="AE185" s="97" t="str">
        <f t="shared" si="65"/>
        <v/>
      </c>
      <c r="AF185" s="97" t="str">
        <f t="shared" si="66"/>
        <v/>
      </c>
      <c r="AG185" s="394" t="str">
        <f t="shared" si="67"/>
        <v/>
      </c>
      <c r="AH185" s="400" t="str">
        <f t="shared" si="68"/>
        <v/>
      </c>
      <c r="AI185" s="271"/>
      <c r="AJ185" s="272"/>
      <c r="AK185" s="92">
        <f>IF(ISBLANK(AI185), 'Enter Head to Work Out AE'!$D183, (AI185*AJ185))</f>
        <v>0</v>
      </c>
      <c r="AL185" s="278"/>
      <c r="AM185" s="278"/>
      <c r="AN185" s="237" t="str">
        <f t="shared" si="69"/>
        <v/>
      </c>
      <c r="AO185" s="94" t="str">
        <f t="shared" si="70"/>
        <v/>
      </c>
      <c r="AP185" s="96" t="str">
        <f t="shared" si="71"/>
        <v/>
      </c>
      <c r="AQ185" s="538" t="str">
        <f t="shared" si="72"/>
        <v/>
      </c>
      <c r="AR185" s="99" t="str">
        <f t="shared" si="73"/>
        <v/>
      </c>
      <c r="AS185" s="97" t="str">
        <f t="shared" si="74"/>
        <v/>
      </c>
      <c r="AT185" s="97" t="str">
        <f t="shared" si="75"/>
        <v/>
      </c>
      <c r="AU185" s="394" t="str">
        <f t="shared" si="76"/>
        <v/>
      </c>
      <c r="AV185" s="405" t="str">
        <f t="shared" si="77"/>
        <v/>
      </c>
      <c r="AW185" s="414"/>
      <c r="AX185" s="289"/>
      <c r="AY185" s="289"/>
      <c r="AZ185" s="296"/>
    </row>
    <row r="186" spans="1:52" ht="22.5" customHeight="1">
      <c r="A186" s="120"/>
      <c r="B186" s="259" t="str">
        <f>IF(ISBLANK('Baseline Paddock Data'!B186),"",'Baseline Paddock Data'!B186)</f>
        <v/>
      </c>
      <c r="C186" s="83" t="str">
        <f>IF(ISBLANK('Baseline Paddock Data'!C186),"",'Baseline Paddock Data'!C186)</f>
        <v/>
      </c>
      <c r="D186" s="326">
        <f>IF(ISBLANK(C186),"",(IF(ISBLANK('Baseline Paddock Data'!D186),'Baseline Paddock Data'!F186,'Baseline Paddock Data'!D186/2.471)))</f>
        <v>0</v>
      </c>
      <c r="E186" s="326">
        <f>IF(ISBLANK(C186),"",(IF(ISBLANK('Baseline Paddock Data'!E186),'Baseline Paddock Data'!G186,'Baseline Paddock Data'!E186/2.471)))</f>
        <v>0</v>
      </c>
      <c r="F186" s="230" t="str">
        <f>IF(ISBLANK('Baseline Paddock Data'!H186),"",'Baseline Paddock Data'!H186)</f>
        <v/>
      </c>
      <c r="G186" s="271"/>
      <c r="H186" s="272"/>
      <c r="I186" s="92">
        <f>IF(ISBLANK(G186), 'Enter Head to Work Out AE'!D184, (G186*H186))</f>
        <v>0</v>
      </c>
      <c r="J186" s="278"/>
      <c r="K186" s="278"/>
      <c r="L186" s="237" t="str">
        <f t="shared" si="52"/>
        <v/>
      </c>
      <c r="M186" s="94" t="str">
        <f t="shared" si="53"/>
        <v/>
      </c>
      <c r="N186" s="96" t="str">
        <f t="shared" si="54"/>
        <v/>
      </c>
      <c r="O186" s="281"/>
      <c r="P186" s="99" t="str">
        <f t="shared" si="55"/>
        <v/>
      </c>
      <c r="Q186" s="97" t="str">
        <f t="shared" si="56"/>
        <v/>
      </c>
      <c r="R186" s="97" t="str">
        <f t="shared" si="57"/>
        <v/>
      </c>
      <c r="S186" s="394" t="str">
        <f t="shared" si="58"/>
        <v/>
      </c>
      <c r="T186" s="400" t="str">
        <f t="shared" si="59"/>
        <v/>
      </c>
      <c r="U186" s="271"/>
      <c r="V186" s="272"/>
      <c r="W186" s="92">
        <f>IF(ISBLANK(U186), 'Enter Head to Work Out AE'!$D184, (U186*V186))</f>
        <v>0</v>
      </c>
      <c r="X186" s="278"/>
      <c r="Y186" s="278"/>
      <c r="Z186" s="237" t="str">
        <f t="shared" si="60"/>
        <v/>
      </c>
      <c r="AA186" s="94" t="str">
        <f t="shared" si="61"/>
        <v/>
      </c>
      <c r="AB186" s="96" t="str">
        <f t="shared" si="62"/>
        <v/>
      </c>
      <c r="AC186" s="538" t="str">
        <f t="shared" si="63"/>
        <v/>
      </c>
      <c r="AD186" s="99" t="str">
        <f t="shared" si="64"/>
        <v/>
      </c>
      <c r="AE186" s="97" t="str">
        <f t="shared" si="65"/>
        <v/>
      </c>
      <c r="AF186" s="97" t="str">
        <f t="shared" si="66"/>
        <v/>
      </c>
      <c r="AG186" s="394" t="str">
        <f t="shared" si="67"/>
        <v/>
      </c>
      <c r="AH186" s="400" t="str">
        <f t="shared" si="68"/>
        <v/>
      </c>
      <c r="AI186" s="271"/>
      <c r="AJ186" s="272"/>
      <c r="AK186" s="92">
        <f>IF(ISBLANK(AI186), 'Enter Head to Work Out AE'!$D184, (AI186*AJ186))</f>
        <v>0</v>
      </c>
      <c r="AL186" s="278"/>
      <c r="AM186" s="278"/>
      <c r="AN186" s="237" t="str">
        <f t="shared" si="69"/>
        <v/>
      </c>
      <c r="AO186" s="94" t="str">
        <f t="shared" si="70"/>
        <v/>
      </c>
      <c r="AP186" s="96" t="str">
        <f t="shared" si="71"/>
        <v/>
      </c>
      <c r="AQ186" s="538" t="str">
        <f t="shared" si="72"/>
        <v/>
      </c>
      <c r="AR186" s="99" t="str">
        <f t="shared" si="73"/>
        <v/>
      </c>
      <c r="AS186" s="97" t="str">
        <f t="shared" si="74"/>
        <v/>
      </c>
      <c r="AT186" s="97" t="str">
        <f t="shared" si="75"/>
        <v/>
      </c>
      <c r="AU186" s="394" t="str">
        <f t="shared" si="76"/>
        <v/>
      </c>
      <c r="AV186" s="405" t="str">
        <f t="shared" si="77"/>
        <v/>
      </c>
      <c r="AW186" s="414"/>
      <c r="AX186" s="289"/>
      <c r="AY186" s="289"/>
      <c r="AZ186" s="296"/>
    </row>
    <row r="187" spans="1:52" ht="22.5" customHeight="1">
      <c r="A187" s="120"/>
      <c r="B187" s="259" t="str">
        <f>IF(ISBLANK('Baseline Paddock Data'!B187),"",'Baseline Paddock Data'!B187)</f>
        <v/>
      </c>
      <c r="C187" s="83" t="str">
        <f>IF(ISBLANK('Baseline Paddock Data'!C187),"",'Baseline Paddock Data'!C187)</f>
        <v/>
      </c>
      <c r="D187" s="326">
        <f>IF(ISBLANK(C187),"",(IF(ISBLANK('Baseline Paddock Data'!D187),'Baseline Paddock Data'!F187,'Baseline Paddock Data'!D187/2.471)))</f>
        <v>0</v>
      </c>
      <c r="E187" s="326">
        <f>IF(ISBLANK(C187),"",(IF(ISBLANK('Baseline Paddock Data'!E187),'Baseline Paddock Data'!G187,'Baseline Paddock Data'!E187/2.471)))</f>
        <v>0</v>
      </c>
      <c r="F187" s="230" t="str">
        <f>IF(ISBLANK('Baseline Paddock Data'!H187),"",'Baseline Paddock Data'!H187)</f>
        <v/>
      </c>
      <c r="G187" s="271"/>
      <c r="H187" s="272"/>
      <c r="I187" s="92">
        <f>IF(ISBLANK(G187), 'Enter Head to Work Out AE'!D185, (G187*H187))</f>
        <v>0</v>
      </c>
      <c r="J187" s="278"/>
      <c r="K187" s="278"/>
      <c r="L187" s="237" t="str">
        <f t="shared" si="52"/>
        <v/>
      </c>
      <c r="M187" s="94" t="str">
        <f t="shared" si="53"/>
        <v/>
      </c>
      <c r="N187" s="96" t="str">
        <f t="shared" si="54"/>
        <v/>
      </c>
      <c r="O187" s="281"/>
      <c r="P187" s="99" t="str">
        <f t="shared" si="55"/>
        <v/>
      </c>
      <c r="Q187" s="97" t="str">
        <f t="shared" si="56"/>
        <v/>
      </c>
      <c r="R187" s="97" t="str">
        <f t="shared" si="57"/>
        <v/>
      </c>
      <c r="S187" s="394" t="str">
        <f t="shared" si="58"/>
        <v/>
      </c>
      <c r="T187" s="400" t="str">
        <f t="shared" si="59"/>
        <v/>
      </c>
      <c r="U187" s="271"/>
      <c r="V187" s="272"/>
      <c r="W187" s="92">
        <f>IF(ISBLANK(U187), 'Enter Head to Work Out AE'!$D185, (U187*V187))</f>
        <v>0</v>
      </c>
      <c r="X187" s="278"/>
      <c r="Y187" s="278"/>
      <c r="Z187" s="237" t="str">
        <f t="shared" si="60"/>
        <v/>
      </c>
      <c r="AA187" s="94" t="str">
        <f t="shared" si="61"/>
        <v/>
      </c>
      <c r="AB187" s="96" t="str">
        <f t="shared" si="62"/>
        <v/>
      </c>
      <c r="AC187" s="538" t="str">
        <f t="shared" si="63"/>
        <v/>
      </c>
      <c r="AD187" s="99" t="str">
        <f t="shared" si="64"/>
        <v/>
      </c>
      <c r="AE187" s="97" t="str">
        <f t="shared" si="65"/>
        <v/>
      </c>
      <c r="AF187" s="97" t="str">
        <f t="shared" si="66"/>
        <v/>
      </c>
      <c r="AG187" s="394" t="str">
        <f t="shared" si="67"/>
        <v/>
      </c>
      <c r="AH187" s="400" t="str">
        <f t="shared" si="68"/>
        <v/>
      </c>
      <c r="AI187" s="271"/>
      <c r="AJ187" s="272"/>
      <c r="AK187" s="92">
        <f>IF(ISBLANK(AI187), 'Enter Head to Work Out AE'!$D185, (AI187*AJ187))</f>
        <v>0</v>
      </c>
      <c r="AL187" s="278"/>
      <c r="AM187" s="278"/>
      <c r="AN187" s="237" t="str">
        <f t="shared" si="69"/>
        <v/>
      </c>
      <c r="AO187" s="94" t="str">
        <f t="shared" si="70"/>
        <v/>
      </c>
      <c r="AP187" s="96" t="str">
        <f t="shared" si="71"/>
        <v/>
      </c>
      <c r="AQ187" s="538" t="str">
        <f t="shared" si="72"/>
        <v/>
      </c>
      <c r="AR187" s="99" t="str">
        <f t="shared" si="73"/>
        <v/>
      </c>
      <c r="AS187" s="97" t="str">
        <f t="shared" si="74"/>
        <v/>
      </c>
      <c r="AT187" s="97" t="str">
        <f t="shared" si="75"/>
        <v/>
      </c>
      <c r="AU187" s="394" t="str">
        <f t="shared" si="76"/>
        <v/>
      </c>
      <c r="AV187" s="405" t="str">
        <f t="shared" si="77"/>
        <v/>
      </c>
      <c r="AW187" s="414"/>
      <c r="AX187" s="289"/>
      <c r="AY187" s="289"/>
      <c r="AZ187" s="296"/>
    </row>
    <row r="188" spans="1:52" ht="22.5" customHeight="1">
      <c r="A188" s="120"/>
      <c r="B188" s="259" t="str">
        <f>IF(ISBLANK('Baseline Paddock Data'!B188),"",'Baseline Paddock Data'!B188)</f>
        <v/>
      </c>
      <c r="C188" s="83" t="str">
        <f>IF(ISBLANK('Baseline Paddock Data'!C188),"",'Baseline Paddock Data'!C188)</f>
        <v/>
      </c>
      <c r="D188" s="326">
        <f>IF(ISBLANK(C188),"",(IF(ISBLANK('Baseline Paddock Data'!D188),'Baseline Paddock Data'!F188,'Baseline Paddock Data'!D188/2.471)))</f>
        <v>0</v>
      </c>
      <c r="E188" s="326">
        <f>IF(ISBLANK(C188),"",(IF(ISBLANK('Baseline Paddock Data'!E188),'Baseline Paddock Data'!G188,'Baseline Paddock Data'!E188/2.471)))</f>
        <v>0</v>
      </c>
      <c r="F188" s="230" t="str">
        <f>IF(ISBLANK('Baseline Paddock Data'!H188),"",'Baseline Paddock Data'!H188)</f>
        <v/>
      </c>
      <c r="G188" s="271"/>
      <c r="H188" s="272"/>
      <c r="I188" s="92">
        <f>IF(ISBLANK(G188), 'Enter Head to Work Out AE'!D186, (G188*H188))</f>
        <v>0</v>
      </c>
      <c r="J188" s="278"/>
      <c r="K188" s="278"/>
      <c r="L188" s="237" t="str">
        <f t="shared" si="52"/>
        <v/>
      </c>
      <c r="M188" s="94" t="str">
        <f t="shared" si="53"/>
        <v/>
      </c>
      <c r="N188" s="96" t="str">
        <f t="shared" si="54"/>
        <v/>
      </c>
      <c r="O188" s="281"/>
      <c r="P188" s="99" t="str">
        <f t="shared" si="55"/>
        <v/>
      </c>
      <c r="Q188" s="97" t="str">
        <f t="shared" si="56"/>
        <v/>
      </c>
      <c r="R188" s="97" t="str">
        <f t="shared" si="57"/>
        <v/>
      </c>
      <c r="S188" s="394" t="str">
        <f t="shared" si="58"/>
        <v/>
      </c>
      <c r="T188" s="400" t="str">
        <f t="shared" si="59"/>
        <v/>
      </c>
      <c r="U188" s="271"/>
      <c r="V188" s="272"/>
      <c r="W188" s="92">
        <f>IF(ISBLANK(U188), 'Enter Head to Work Out AE'!$D186, (U188*V188))</f>
        <v>0</v>
      </c>
      <c r="X188" s="278"/>
      <c r="Y188" s="278"/>
      <c r="Z188" s="237" t="str">
        <f t="shared" si="60"/>
        <v/>
      </c>
      <c r="AA188" s="94" t="str">
        <f t="shared" si="61"/>
        <v/>
      </c>
      <c r="AB188" s="96" t="str">
        <f t="shared" si="62"/>
        <v/>
      </c>
      <c r="AC188" s="538" t="str">
        <f t="shared" si="63"/>
        <v/>
      </c>
      <c r="AD188" s="99" t="str">
        <f t="shared" si="64"/>
        <v/>
      </c>
      <c r="AE188" s="97" t="str">
        <f t="shared" si="65"/>
        <v/>
      </c>
      <c r="AF188" s="97" t="str">
        <f t="shared" si="66"/>
        <v/>
      </c>
      <c r="AG188" s="394" t="str">
        <f t="shared" si="67"/>
        <v/>
      </c>
      <c r="AH188" s="400" t="str">
        <f t="shared" si="68"/>
        <v/>
      </c>
      <c r="AI188" s="271"/>
      <c r="AJ188" s="272"/>
      <c r="AK188" s="92">
        <f>IF(ISBLANK(AI188), 'Enter Head to Work Out AE'!$D186, (AI188*AJ188))</f>
        <v>0</v>
      </c>
      <c r="AL188" s="278"/>
      <c r="AM188" s="278"/>
      <c r="AN188" s="237" t="str">
        <f t="shared" si="69"/>
        <v/>
      </c>
      <c r="AO188" s="94" t="str">
        <f t="shared" si="70"/>
        <v/>
      </c>
      <c r="AP188" s="96" t="str">
        <f t="shared" si="71"/>
        <v/>
      </c>
      <c r="AQ188" s="538" t="str">
        <f t="shared" si="72"/>
        <v/>
      </c>
      <c r="AR188" s="99" t="str">
        <f t="shared" si="73"/>
        <v/>
      </c>
      <c r="AS188" s="97" t="str">
        <f t="shared" si="74"/>
        <v/>
      </c>
      <c r="AT188" s="97" t="str">
        <f t="shared" si="75"/>
        <v/>
      </c>
      <c r="AU188" s="394" t="str">
        <f t="shared" si="76"/>
        <v/>
      </c>
      <c r="AV188" s="405" t="str">
        <f t="shared" si="77"/>
        <v/>
      </c>
      <c r="AW188" s="414"/>
      <c r="AX188" s="289"/>
      <c r="AY188" s="289"/>
      <c r="AZ188" s="296"/>
    </row>
    <row r="189" spans="1:52" ht="22.5" customHeight="1">
      <c r="A189" s="120"/>
      <c r="B189" s="259" t="str">
        <f>IF(ISBLANK('Baseline Paddock Data'!B189),"",'Baseline Paddock Data'!B189)</f>
        <v/>
      </c>
      <c r="C189" s="83" t="str">
        <f>IF(ISBLANK('Baseline Paddock Data'!C189),"",'Baseline Paddock Data'!C189)</f>
        <v/>
      </c>
      <c r="D189" s="326">
        <f>IF(ISBLANK(C189),"",(IF(ISBLANK('Baseline Paddock Data'!D189),'Baseline Paddock Data'!F189,'Baseline Paddock Data'!D189/2.471)))</f>
        <v>0</v>
      </c>
      <c r="E189" s="326">
        <f>IF(ISBLANK(C189),"",(IF(ISBLANK('Baseline Paddock Data'!E189),'Baseline Paddock Data'!G189,'Baseline Paddock Data'!E189/2.471)))</f>
        <v>0</v>
      </c>
      <c r="F189" s="230" t="str">
        <f>IF(ISBLANK('Baseline Paddock Data'!H189),"",'Baseline Paddock Data'!H189)</f>
        <v/>
      </c>
      <c r="G189" s="271"/>
      <c r="H189" s="272"/>
      <c r="I189" s="92">
        <f>IF(ISBLANK(G189), 'Enter Head to Work Out AE'!D187, (G189*H189))</f>
        <v>0</v>
      </c>
      <c r="J189" s="278"/>
      <c r="K189" s="278"/>
      <c r="L189" s="237" t="str">
        <f t="shared" si="52"/>
        <v/>
      </c>
      <c r="M189" s="94" t="str">
        <f t="shared" si="53"/>
        <v/>
      </c>
      <c r="N189" s="96" t="str">
        <f t="shared" si="54"/>
        <v/>
      </c>
      <c r="O189" s="281"/>
      <c r="P189" s="99" t="str">
        <f t="shared" si="55"/>
        <v/>
      </c>
      <c r="Q189" s="97" t="str">
        <f t="shared" si="56"/>
        <v/>
      </c>
      <c r="R189" s="97" t="str">
        <f t="shared" si="57"/>
        <v/>
      </c>
      <c r="S189" s="394" t="str">
        <f t="shared" si="58"/>
        <v/>
      </c>
      <c r="T189" s="400" t="str">
        <f t="shared" si="59"/>
        <v/>
      </c>
      <c r="U189" s="271"/>
      <c r="V189" s="272"/>
      <c r="W189" s="92">
        <f>IF(ISBLANK(U189), 'Enter Head to Work Out AE'!$D187, (U189*V189))</f>
        <v>0</v>
      </c>
      <c r="X189" s="278"/>
      <c r="Y189" s="278"/>
      <c r="Z189" s="237" t="str">
        <f t="shared" si="60"/>
        <v/>
      </c>
      <c r="AA189" s="94" t="str">
        <f t="shared" si="61"/>
        <v/>
      </c>
      <c r="AB189" s="96" t="str">
        <f t="shared" si="62"/>
        <v/>
      </c>
      <c r="AC189" s="538" t="str">
        <f t="shared" si="63"/>
        <v/>
      </c>
      <c r="AD189" s="99" t="str">
        <f t="shared" si="64"/>
        <v/>
      </c>
      <c r="AE189" s="97" t="str">
        <f t="shared" si="65"/>
        <v/>
      </c>
      <c r="AF189" s="97" t="str">
        <f t="shared" si="66"/>
        <v/>
      </c>
      <c r="AG189" s="394" t="str">
        <f t="shared" si="67"/>
        <v/>
      </c>
      <c r="AH189" s="400" t="str">
        <f t="shared" si="68"/>
        <v/>
      </c>
      <c r="AI189" s="271"/>
      <c r="AJ189" s="272"/>
      <c r="AK189" s="92">
        <f>IF(ISBLANK(AI189), 'Enter Head to Work Out AE'!$D187, (AI189*AJ189))</f>
        <v>0</v>
      </c>
      <c r="AL189" s="278"/>
      <c r="AM189" s="278"/>
      <c r="AN189" s="237" t="str">
        <f t="shared" si="69"/>
        <v/>
      </c>
      <c r="AO189" s="94" t="str">
        <f t="shared" si="70"/>
        <v/>
      </c>
      <c r="AP189" s="96" t="str">
        <f t="shared" si="71"/>
        <v/>
      </c>
      <c r="AQ189" s="538" t="str">
        <f t="shared" si="72"/>
        <v/>
      </c>
      <c r="AR189" s="99" t="str">
        <f t="shared" si="73"/>
        <v/>
      </c>
      <c r="AS189" s="97" t="str">
        <f t="shared" si="74"/>
        <v/>
      </c>
      <c r="AT189" s="97" t="str">
        <f t="shared" si="75"/>
        <v/>
      </c>
      <c r="AU189" s="394" t="str">
        <f t="shared" si="76"/>
        <v/>
      </c>
      <c r="AV189" s="405" t="str">
        <f t="shared" si="77"/>
        <v/>
      </c>
      <c r="AW189" s="414"/>
      <c r="AX189" s="289"/>
      <c r="AY189" s="289"/>
      <c r="AZ189" s="296"/>
    </row>
    <row r="190" spans="1:52" ht="22.5" customHeight="1">
      <c r="A190" s="120"/>
      <c r="B190" s="259" t="str">
        <f>IF(ISBLANK('Baseline Paddock Data'!B190),"",'Baseline Paddock Data'!B190)</f>
        <v/>
      </c>
      <c r="C190" s="83" t="str">
        <f>IF(ISBLANK('Baseline Paddock Data'!C190),"",'Baseline Paddock Data'!C190)</f>
        <v/>
      </c>
      <c r="D190" s="326">
        <f>IF(ISBLANK(C190),"",(IF(ISBLANK('Baseline Paddock Data'!D190),'Baseline Paddock Data'!F190,'Baseline Paddock Data'!D190/2.471)))</f>
        <v>0</v>
      </c>
      <c r="E190" s="326">
        <f>IF(ISBLANK(C190),"",(IF(ISBLANK('Baseline Paddock Data'!E190),'Baseline Paddock Data'!G190,'Baseline Paddock Data'!E190/2.471)))</f>
        <v>0</v>
      </c>
      <c r="F190" s="230" t="str">
        <f>IF(ISBLANK('Baseline Paddock Data'!H190),"",'Baseline Paddock Data'!H190)</f>
        <v/>
      </c>
      <c r="G190" s="271"/>
      <c r="H190" s="272"/>
      <c r="I190" s="92">
        <f>IF(ISBLANK(G190), 'Enter Head to Work Out AE'!D188, (G190*H190))</f>
        <v>0</v>
      </c>
      <c r="J190" s="278"/>
      <c r="K190" s="278"/>
      <c r="L190" s="237" t="str">
        <f t="shared" si="52"/>
        <v/>
      </c>
      <c r="M190" s="94" t="str">
        <f t="shared" si="53"/>
        <v/>
      </c>
      <c r="N190" s="96" t="str">
        <f t="shared" si="54"/>
        <v/>
      </c>
      <c r="O190" s="281"/>
      <c r="P190" s="99" t="str">
        <f t="shared" si="55"/>
        <v/>
      </c>
      <c r="Q190" s="97" t="str">
        <f t="shared" si="56"/>
        <v/>
      </c>
      <c r="R190" s="97" t="str">
        <f t="shared" si="57"/>
        <v/>
      </c>
      <c r="S190" s="394" t="str">
        <f t="shared" si="58"/>
        <v/>
      </c>
      <c r="T190" s="400" t="str">
        <f t="shared" si="59"/>
        <v/>
      </c>
      <c r="U190" s="271"/>
      <c r="V190" s="272"/>
      <c r="W190" s="92">
        <f>IF(ISBLANK(U190), 'Enter Head to Work Out AE'!$D188, (U190*V190))</f>
        <v>0</v>
      </c>
      <c r="X190" s="278"/>
      <c r="Y190" s="278"/>
      <c r="Z190" s="237" t="str">
        <f t="shared" si="60"/>
        <v/>
      </c>
      <c r="AA190" s="94" t="str">
        <f t="shared" si="61"/>
        <v/>
      </c>
      <c r="AB190" s="96" t="str">
        <f t="shared" si="62"/>
        <v/>
      </c>
      <c r="AC190" s="538" t="str">
        <f t="shared" si="63"/>
        <v/>
      </c>
      <c r="AD190" s="99" t="str">
        <f t="shared" si="64"/>
        <v/>
      </c>
      <c r="AE190" s="97" t="str">
        <f t="shared" si="65"/>
        <v/>
      </c>
      <c r="AF190" s="97" t="str">
        <f t="shared" si="66"/>
        <v/>
      </c>
      <c r="AG190" s="394" t="str">
        <f t="shared" si="67"/>
        <v/>
      </c>
      <c r="AH190" s="400" t="str">
        <f t="shared" si="68"/>
        <v/>
      </c>
      <c r="AI190" s="271"/>
      <c r="AJ190" s="272"/>
      <c r="AK190" s="92">
        <f>IF(ISBLANK(AI190), 'Enter Head to Work Out AE'!$D188, (AI190*AJ190))</f>
        <v>0</v>
      </c>
      <c r="AL190" s="278"/>
      <c r="AM190" s="278"/>
      <c r="AN190" s="237" t="str">
        <f t="shared" si="69"/>
        <v/>
      </c>
      <c r="AO190" s="94" t="str">
        <f t="shared" si="70"/>
        <v/>
      </c>
      <c r="AP190" s="96" t="str">
        <f t="shared" si="71"/>
        <v/>
      </c>
      <c r="AQ190" s="538" t="str">
        <f t="shared" si="72"/>
        <v/>
      </c>
      <c r="AR190" s="99" t="str">
        <f t="shared" si="73"/>
        <v/>
      </c>
      <c r="AS190" s="97" t="str">
        <f t="shared" si="74"/>
        <v/>
      </c>
      <c r="AT190" s="97" t="str">
        <f t="shared" si="75"/>
        <v/>
      </c>
      <c r="AU190" s="394" t="str">
        <f t="shared" si="76"/>
        <v/>
      </c>
      <c r="AV190" s="405" t="str">
        <f t="shared" si="77"/>
        <v/>
      </c>
      <c r="AW190" s="414"/>
      <c r="AX190" s="289"/>
      <c r="AY190" s="289"/>
      <c r="AZ190" s="296"/>
    </row>
    <row r="191" spans="1:52" ht="22.5" customHeight="1">
      <c r="A191" s="120"/>
      <c r="B191" s="259" t="str">
        <f>IF(ISBLANK('Baseline Paddock Data'!B191),"",'Baseline Paddock Data'!B191)</f>
        <v/>
      </c>
      <c r="C191" s="83" t="str">
        <f>IF(ISBLANK('Baseline Paddock Data'!C191),"",'Baseline Paddock Data'!C191)</f>
        <v/>
      </c>
      <c r="D191" s="326">
        <f>IF(ISBLANK(C191),"",(IF(ISBLANK('Baseline Paddock Data'!D191),'Baseline Paddock Data'!F191,'Baseline Paddock Data'!D191/2.471)))</f>
        <v>0</v>
      </c>
      <c r="E191" s="326">
        <f>IF(ISBLANK(C191),"",(IF(ISBLANK('Baseline Paddock Data'!E191),'Baseline Paddock Data'!G191,'Baseline Paddock Data'!E191/2.471)))</f>
        <v>0</v>
      </c>
      <c r="F191" s="230" t="str">
        <f>IF(ISBLANK('Baseline Paddock Data'!H191),"",'Baseline Paddock Data'!H191)</f>
        <v/>
      </c>
      <c r="G191" s="271"/>
      <c r="H191" s="272"/>
      <c r="I191" s="92">
        <f>IF(ISBLANK(G191), 'Enter Head to Work Out AE'!D189, (G191*H191))</f>
        <v>0</v>
      </c>
      <c r="J191" s="278"/>
      <c r="K191" s="278"/>
      <c r="L191" s="237" t="str">
        <f t="shared" si="52"/>
        <v/>
      </c>
      <c r="M191" s="94" t="str">
        <f t="shared" si="53"/>
        <v/>
      </c>
      <c r="N191" s="96" t="str">
        <f t="shared" si="54"/>
        <v/>
      </c>
      <c r="O191" s="281"/>
      <c r="P191" s="99" t="str">
        <f t="shared" si="55"/>
        <v/>
      </c>
      <c r="Q191" s="97" t="str">
        <f t="shared" si="56"/>
        <v/>
      </c>
      <c r="R191" s="97" t="str">
        <f t="shared" si="57"/>
        <v/>
      </c>
      <c r="S191" s="394" t="str">
        <f t="shared" si="58"/>
        <v/>
      </c>
      <c r="T191" s="400" t="str">
        <f t="shared" si="59"/>
        <v/>
      </c>
      <c r="U191" s="271"/>
      <c r="V191" s="272"/>
      <c r="W191" s="92">
        <f>IF(ISBLANK(U191), 'Enter Head to Work Out AE'!$D189, (U191*V191))</f>
        <v>0</v>
      </c>
      <c r="X191" s="278"/>
      <c r="Y191" s="278"/>
      <c r="Z191" s="237" t="str">
        <f t="shared" si="60"/>
        <v/>
      </c>
      <c r="AA191" s="94" t="str">
        <f t="shared" si="61"/>
        <v/>
      </c>
      <c r="AB191" s="96" t="str">
        <f t="shared" si="62"/>
        <v/>
      </c>
      <c r="AC191" s="538" t="str">
        <f t="shared" si="63"/>
        <v/>
      </c>
      <c r="AD191" s="99" t="str">
        <f t="shared" si="64"/>
        <v/>
      </c>
      <c r="AE191" s="97" t="str">
        <f t="shared" si="65"/>
        <v/>
      </c>
      <c r="AF191" s="97" t="str">
        <f t="shared" si="66"/>
        <v/>
      </c>
      <c r="AG191" s="394" t="str">
        <f t="shared" si="67"/>
        <v/>
      </c>
      <c r="AH191" s="400" t="str">
        <f t="shared" si="68"/>
        <v/>
      </c>
      <c r="AI191" s="271"/>
      <c r="AJ191" s="272"/>
      <c r="AK191" s="92">
        <f>IF(ISBLANK(AI191), 'Enter Head to Work Out AE'!$D189, (AI191*AJ191))</f>
        <v>0</v>
      </c>
      <c r="AL191" s="278"/>
      <c r="AM191" s="278"/>
      <c r="AN191" s="237" t="str">
        <f t="shared" si="69"/>
        <v/>
      </c>
      <c r="AO191" s="94" t="str">
        <f t="shared" si="70"/>
        <v/>
      </c>
      <c r="AP191" s="96" t="str">
        <f t="shared" si="71"/>
        <v/>
      </c>
      <c r="AQ191" s="538" t="str">
        <f t="shared" si="72"/>
        <v/>
      </c>
      <c r="AR191" s="99" t="str">
        <f t="shared" si="73"/>
        <v/>
      </c>
      <c r="AS191" s="97" t="str">
        <f t="shared" si="74"/>
        <v/>
      </c>
      <c r="AT191" s="97" t="str">
        <f t="shared" si="75"/>
        <v/>
      </c>
      <c r="AU191" s="394" t="str">
        <f t="shared" si="76"/>
        <v/>
      </c>
      <c r="AV191" s="405" t="str">
        <f t="shared" si="77"/>
        <v/>
      </c>
      <c r="AW191" s="414"/>
      <c r="AX191" s="289"/>
      <c r="AY191" s="289"/>
      <c r="AZ191" s="296"/>
    </row>
    <row r="192" spans="1:52" ht="22.5" customHeight="1">
      <c r="A192" s="120"/>
      <c r="B192" s="259" t="str">
        <f>IF(ISBLANK('Baseline Paddock Data'!B192),"",'Baseline Paddock Data'!B192)</f>
        <v/>
      </c>
      <c r="C192" s="83" t="str">
        <f>IF(ISBLANK('Baseline Paddock Data'!C192),"",'Baseline Paddock Data'!C192)</f>
        <v/>
      </c>
      <c r="D192" s="326">
        <f>IF(ISBLANK(C192),"",(IF(ISBLANK('Baseline Paddock Data'!D192),'Baseline Paddock Data'!F192,'Baseline Paddock Data'!D192/2.471)))</f>
        <v>0</v>
      </c>
      <c r="E192" s="326">
        <f>IF(ISBLANK(C192),"",(IF(ISBLANK('Baseline Paddock Data'!E192),'Baseline Paddock Data'!G192,'Baseline Paddock Data'!E192/2.471)))</f>
        <v>0</v>
      </c>
      <c r="F192" s="230" t="str">
        <f>IF(ISBLANK('Baseline Paddock Data'!H192),"",'Baseline Paddock Data'!H192)</f>
        <v/>
      </c>
      <c r="G192" s="271"/>
      <c r="H192" s="272"/>
      <c r="I192" s="92">
        <f>IF(ISBLANK(G192), 'Enter Head to Work Out AE'!D190, (G192*H192))</f>
        <v>0</v>
      </c>
      <c r="J192" s="278"/>
      <c r="K192" s="278"/>
      <c r="L192" s="237" t="str">
        <f t="shared" si="52"/>
        <v/>
      </c>
      <c r="M192" s="94" t="str">
        <f t="shared" si="53"/>
        <v/>
      </c>
      <c r="N192" s="96" t="str">
        <f t="shared" si="54"/>
        <v/>
      </c>
      <c r="O192" s="281"/>
      <c r="P192" s="99" t="str">
        <f t="shared" si="55"/>
        <v/>
      </c>
      <c r="Q192" s="97" t="str">
        <f t="shared" si="56"/>
        <v/>
      </c>
      <c r="R192" s="97" t="str">
        <f t="shared" si="57"/>
        <v/>
      </c>
      <c r="S192" s="394" t="str">
        <f t="shared" si="58"/>
        <v/>
      </c>
      <c r="T192" s="400" t="str">
        <f t="shared" si="59"/>
        <v/>
      </c>
      <c r="U192" s="271"/>
      <c r="V192" s="272"/>
      <c r="W192" s="92">
        <f>IF(ISBLANK(U192), 'Enter Head to Work Out AE'!$D190, (U192*V192))</f>
        <v>0</v>
      </c>
      <c r="X192" s="278"/>
      <c r="Y192" s="278"/>
      <c r="Z192" s="237" t="str">
        <f t="shared" si="60"/>
        <v/>
      </c>
      <c r="AA192" s="94" t="str">
        <f t="shared" si="61"/>
        <v/>
      </c>
      <c r="AB192" s="96" t="str">
        <f t="shared" si="62"/>
        <v/>
      </c>
      <c r="AC192" s="538" t="str">
        <f t="shared" si="63"/>
        <v/>
      </c>
      <c r="AD192" s="99" t="str">
        <f t="shared" si="64"/>
        <v/>
      </c>
      <c r="AE192" s="97" t="str">
        <f t="shared" si="65"/>
        <v/>
      </c>
      <c r="AF192" s="97" t="str">
        <f t="shared" si="66"/>
        <v/>
      </c>
      <c r="AG192" s="394" t="str">
        <f t="shared" si="67"/>
        <v/>
      </c>
      <c r="AH192" s="400" t="str">
        <f t="shared" si="68"/>
        <v/>
      </c>
      <c r="AI192" s="271"/>
      <c r="AJ192" s="272"/>
      <c r="AK192" s="92">
        <f>IF(ISBLANK(AI192), 'Enter Head to Work Out AE'!$D190, (AI192*AJ192))</f>
        <v>0</v>
      </c>
      <c r="AL192" s="278"/>
      <c r="AM192" s="278"/>
      <c r="AN192" s="237" t="str">
        <f t="shared" si="69"/>
        <v/>
      </c>
      <c r="AO192" s="94" t="str">
        <f t="shared" si="70"/>
        <v/>
      </c>
      <c r="AP192" s="96" t="str">
        <f t="shared" si="71"/>
        <v/>
      </c>
      <c r="AQ192" s="538" t="str">
        <f t="shared" si="72"/>
        <v/>
      </c>
      <c r="AR192" s="99" t="str">
        <f t="shared" si="73"/>
        <v/>
      </c>
      <c r="AS192" s="97" t="str">
        <f t="shared" si="74"/>
        <v/>
      </c>
      <c r="AT192" s="97" t="str">
        <f t="shared" si="75"/>
        <v/>
      </c>
      <c r="AU192" s="394" t="str">
        <f t="shared" si="76"/>
        <v/>
      </c>
      <c r="AV192" s="405" t="str">
        <f t="shared" si="77"/>
        <v/>
      </c>
      <c r="AW192" s="414"/>
      <c r="AX192" s="289"/>
      <c r="AY192" s="289"/>
      <c r="AZ192" s="296"/>
    </row>
    <row r="193" spans="1:80" ht="22.5" customHeight="1">
      <c r="A193" s="120"/>
      <c r="B193" s="259" t="str">
        <f>IF(ISBLANK('Baseline Paddock Data'!B193),"",'Baseline Paddock Data'!B193)</f>
        <v/>
      </c>
      <c r="C193" s="83" t="str">
        <f>IF(ISBLANK('Baseline Paddock Data'!C193),"",'Baseline Paddock Data'!C193)</f>
        <v/>
      </c>
      <c r="D193" s="326">
        <f>IF(ISBLANK(C193),"",(IF(ISBLANK('Baseline Paddock Data'!D193),'Baseline Paddock Data'!F193,'Baseline Paddock Data'!D193/2.471)))</f>
        <v>0</v>
      </c>
      <c r="E193" s="326">
        <f>IF(ISBLANK(C193),"",(IF(ISBLANK('Baseline Paddock Data'!E193),'Baseline Paddock Data'!G193,'Baseline Paddock Data'!E193/2.471)))</f>
        <v>0</v>
      </c>
      <c r="F193" s="230" t="str">
        <f>IF(ISBLANK('Baseline Paddock Data'!H193),"",'Baseline Paddock Data'!H193)</f>
        <v/>
      </c>
      <c r="G193" s="271"/>
      <c r="H193" s="272"/>
      <c r="I193" s="92">
        <f>IF(ISBLANK(G193), 'Enter Head to Work Out AE'!D191, (G193*H193))</f>
        <v>0</v>
      </c>
      <c r="J193" s="278"/>
      <c r="K193" s="278"/>
      <c r="L193" s="237" t="str">
        <f t="shared" si="52"/>
        <v/>
      </c>
      <c r="M193" s="94" t="str">
        <f t="shared" si="53"/>
        <v/>
      </c>
      <c r="N193" s="96" t="str">
        <f t="shared" si="54"/>
        <v/>
      </c>
      <c r="O193" s="281"/>
      <c r="P193" s="99" t="str">
        <f t="shared" si="55"/>
        <v/>
      </c>
      <c r="Q193" s="97" t="str">
        <f t="shared" si="56"/>
        <v/>
      </c>
      <c r="R193" s="97" t="str">
        <f t="shared" si="57"/>
        <v/>
      </c>
      <c r="S193" s="394" t="str">
        <f t="shared" si="58"/>
        <v/>
      </c>
      <c r="T193" s="400" t="str">
        <f t="shared" si="59"/>
        <v/>
      </c>
      <c r="U193" s="271"/>
      <c r="V193" s="272"/>
      <c r="W193" s="92">
        <f>IF(ISBLANK(U193), 'Enter Head to Work Out AE'!$D191, (U193*V193))</f>
        <v>0</v>
      </c>
      <c r="X193" s="278"/>
      <c r="Y193" s="278"/>
      <c r="Z193" s="237" t="str">
        <f t="shared" si="60"/>
        <v/>
      </c>
      <c r="AA193" s="94" t="str">
        <f t="shared" si="61"/>
        <v/>
      </c>
      <c r="AB193" s="96" t="str">
        <f t="shared" si="62"/>
        <v/>
      </c>
      <c r="AC193" s="538" t="str">
        <f t="shared" si="63"/>
        <v/>
      </c>
      <c r="AD193" s="99" t="str">
        <f t="shared" si="64"/>
        <v/>
      </c>
      <c r="AE193" s="97" t="str">
        <f t="shared" si="65"/>
        <v/>
      </c>
      <c r="AF193" s="97" t="str">
        <f t="shared" si="66"/>
        <v/>
      </c>
      <c r="AG193" s="394" t="str">
        <f t="shared" si="67"/>
        <v/>
      </c>
      <c r="AH193" s="400" t="str">
        <f t="shared" si="68"/>
        <v/>
      </c>
      <c r="AI193" s="271"/>
      <c r="AJ193" s="272"/>
      <c r="AK193" s="92">
        <f>IF(ISBLANK(AI193), 'Enter Head to Work Out AE'!$D191, (AI193*AJ193))</f>
        <v>0</v>
      </c>
      <c r="AL193" s="278"/>
      <c r="AM193" s="278"/>
      <c r="AN193" s="237" t="str">
        <f t="shared" si="69"/>
        <v/>
      </c>
      <c r="AO193" s="94" t="str">
        <f t="shared" si="70"/>
        <v/>
      </c>
      <c r="AP193" s="96" t="str">
        <f t="shared" si="71"/>
        <v/>
      </c>
      <c r="AQ193" s="538" t="str">
        <f t="shared" si="72"/>
        <v/>
      </c>
      <c r="AR193" s="99" t="str">
        <f t="shared" si="73"/>
        <v/>
      </c>
      <c r="AS193" s="97" t="str">
        <f t="shared" si="74"/>
        <v/>
      </c>
      <c r="AT193" s="97" t="str">
        <f t="shared" si="75"/>
        <v/>
      </c>
      <c r="AU193" s="394" t="str">
        <f t="shared" si="76"/>
        <v/>
      </c>
      <c r="AV193" s="405" t="str">
        <f t="shared" si="77"/>
        <v/>
      </c>
      <c r="AW193" s="414"/>
      <c r="AX193" s="289"/>
      <c r="AY193" s="289"/>
      <c r="AZ193" s="296"/>
    </row>
    <row r="194" spans="1:80" ht="22.5" customHeight="1">
      <c r="A194" s="120"/>
      <c r="B194" s="259" t="str">
        <f>IF(ISBLANK('Baseline Paddock Data'!B194),"",'Baseline Paddock Data'!B194)</f>
        <v/>
      </c>
      <c r="C194" s="83" t="str">
        <f>IF(ISBLANK('Baseline Paddock Data'!C194),"",'Baseline Paddock Data'!C194)</f>
        <v/>
      </c>
      <c r="D194" s="326">
        <f>IF(ISBLANK(C194),"",(IF(ISBLANK('Baseline Paddock Data'!D194),'Baseline Paddock Data'!F194,'Baseline Paddock Data'!D194/2.471)))</f>
        <v>0</v>
      </c>
      <c r="E194" s="326">
        <f>IF(ISBLANK(C194),"",(IF(ISBLANK('Baseline Paddock Data'!E194),'Baseline Paddock Data'!G194,'Baseline Paddock Data'!E194/2.471)))</f>
        <v>0</v>
      </c>
      <c r="F194" s="230" t="str">
        <f>IF(ISBLANK('Baseline Paddock Data'!H194),"",'Baseline Paddock Data'!H194)</f>
        <v/>
      </c>
      <c r="G194" s="271"/>
      <c r="H194" s="272"/>
      <c r="I194" s="92">
        <f>IF(ISBLANK(G194), 'Enter Head to Work Out AE'!D192, (G194*H194))</f>
        <v>0</v>
      </c>
      <c r="J194" s="278"/>
      <c r="K194" s="278"/>
      <c r="L194" s="237" t="str">
        <f t="shared" si="52"/>
        <v/>
      </c>
      <c r="M194" s="94" t="str">
        <f t="shared" si="53"/>
        <v/>
      </c>
      <c r="N194" s="96" t="str">
        <f t="shared" si="54"/>
        <v/>
      </c>
      <c r="O194" s="281"/>
      <c r="P194" s="99" t="str">
        <f t="shared" si="55"/>
        <v/>
      </c>
      <c r="Q194" s="97" t="str">
        <f t="shared" si="56"/>
        <v/>
      </c>
      <c r="R194" s="97" t="str">
        <f t="shared" si="57"/>
        <v/>
      </c>
      <c r="S194" s="394" t="str">
        <f t="shared" si="58"/>
        <v/>
      </c>
      <c r="T194" s="400" t="str">
        <f t="shared" si="59"/>
        <v/>
      </c>
      <c r="U194" s="271"/>
      <c r="V194" s="272"/>
      <c r="W194" s="92">
        <f>IF(ISBLANK(U194), 'Enter Head to Work Out AE'!$D192, (U194*V194))</f>
        <v>0</v>
      </c>
      <c r="X194" s="278"/>
      <c r="Y194" s="278"/>
      <c r="Z194" s="237" t="str">
        <f t="shared" si="60"/>
        <v/>
      </c>
      <c r="AA194" s="94" t="str">
        <f t="shared" si="61"/>
        <v/>
      </c>
      <c r="AB194" s="96" t="str">
        <f t="shared" si="62"/>
        <v/>
      </c>
      <c r="AC194" s="538" t="str">
        <f t="shared" si="63"/>
        <v/>
      </c>
      <c r="AD194" s="99" t="str">
        <f t="shared" si="64"/>
        <v/>
      </c>
      <c r="AE194" s="97" t="str">
        <f t="shared" si="65"/>
        <v/>
      </c>
      <c r="AF194" s="97" t="str">
        <f t="shared" si="66"/>
        <v/>
      </c>
      <c r="AG194" s="394" t="str">
        <f t="shared" si="67"/>
        <v/>
      </c>
      <c r="AH194" s="400" t="str">
        <f t="shared" si="68"/>
        <v/>
      </c>
      <c r="AI194" s="271"/>
      <c r="AJ194" s="272"/>
      <c r="AK194" s="92">
        <f>IF(ISBLANK(AI194), 'Enter Head to Work Out AE'!$D192, (AI194*AJ194))</f>
        <v>0</v>
      </c>
      <c r="AL194" s="278"/>
      <c r="AM194" s="278"/>
      <c r="AN194" s="237" t="str">
        <f t="shared" si="69"/>
        <v/>
      </c>
      <c r="AO194" s="94" t="str">
        <f t="shared" si="70"/>
        <v/>
      </c>
      <c r="AP194" s="96" t="str">
        <f t="shared" si="71"/>
        <v/>
      </c>
      <c r="AQ194" s="538" t="str">
        <f t="shared" si="72"/>
        <v/>
      </c>
      <c r="AR194" s="99" t="str">
        <f t="shared" si="73"/>
        <v/>
      </c>
      <c r="AS194" s="97" t="str">
        <f t="shared" si="74"/>
        <v/>
      </c>
      <c r="AT194" s="97" t="str">
        <f t="shared" si="75"/>
        <v/>
      </c>
      <c r="AU194" s="394" t="str">
        <f t="shared" si="76"/>
        <v/>
      </c>
      <c r="AV194" s="405" t="str">
        <f t="shared" si="77"/>
        <v/>
      </c>
      <c r="AW194" s="414"/>
      <c r="AX194" s="289"/>
      <c r="AY194" s="289"/>
      <c r="AZ194" s="296"/>
    </row>
    <row r="195" spans="1:80" ht="22.5" customHeight="1">
      <c r="A195" s="120"/>
      <c r="B195" s="259" t="str">
        <f>IF(ISBLANK('Baseline Paddock Data'!B195),"",'Baseline Paddock Data'!B195)</f>
        <v/>
      </c>
      <c r="C195" s="83" t="str">
        <f>IF(ISBLANK('Baseline Paddock Data'!C195),"",'Baseline Paddock Data'!C195)</f>
        <v/>
      </c>
      <c r="D195" s="326">
        <f>IF(ISBLANK(C195),"",(IF(ISBLANK('Baseline Paddock Data'!D195),'Baseline Paddock Data'!F195,'Baseline Paddock Data'!D195/2.471)))</f>
        <v>0</v>
      </c>
      <c r="E195" s="326">
        <f>IF(ISBLANK(C195),"",(IF(ISBLANK('Baseline Paddock Data'!E195),'Baseline Paddock Data'!G195,'Baseline Paddock Data'!E195/2.471)))</f>
        <v>0</v>
      </c>
      <c r="F195" s="230" t="str">
        <f>IF(ISBLANK('Baseline Paddock Data'!H195),"",'Baseline Paddock Data'!H195)</f>
        <v/>
      </c>
      <c r="G195" s="271"/>
      <c r="H195" s="272"/>
      <c r="I195" s="92">
        <f>IF(ISBLANK(G195), 'Enter Head to Work Out AE'!D193, (G195*H195))</f>
        <v>0</v>
      </c>
      <c r="J195" s="278"/>
      <c r="K195" s="278"/>
      <c r="L195" s="237" t="str">
        <f t="shared" si="52"/>
        <v/>
      </c>
      <c r="M195" s="94" t="str">
        <f t="shared" si="53"/>
        <v/>
      </c>
      <c r="N195" s="96" t="str">
        <f t="shared" si="54"/>
        <v/>
      </c>
      <c r="O195" s="281"/>
      <c r="P195" s="99" t="str">
        <f t="shared" si="55"/>
        <v/>
      </c>
      <c r="Q195" s="97" t="str">
        <f t="shared" si="56"/>
        <v/>
      </c>
      <c r="R195" s="97" t="str">
        <f t="shared" si="57"/>
        <v/>
      </c>
      <c r="S195" s="394" t="str">
        <f t="shared" si="58"/>
        <v/>
      </c>
      <c r="T195" s="400" t="str">
        <f t="shared" si="59"/>
        <v/>
      </c>
      <c r="U195" s="271"/>
      <c r="V195" s="272"/>
      <c r="W195" s="92">
        <f>IF(ISBLANK(U195), 'Enter Head to Work Out AE'!$D193, (U195*V195))</f>
        <v>0</v>
      </c>
      <c r="X195" s="278"/>
      <c r="Y195" s="278"/>
      <c r="Z195" s="237" t="str">
        <f t="shared" si="60"/>
        <v/>
      </c>
      <c r="AA195" s="94" t="str">
        <f t="shared" si="61"/>
        <v/>
      </c>
      <c r="AB195" s="96" t="str">
        <f t="shared" si="62"/>
        <v/>
      </c>
      <c r="AC195" s="538" t="str">
        <f t="shared" si="63"/>
        <v/>
      </c>
      <c r="AD195" s="99" t="str">
        <f t="shared" si="64"/>
        <v/>
      </c>
      <c r="AE195" s="97" t="str">
        <f t="shared" si="65"/>
        <v/>
      </c>
      <c r="AF195" s="97" t="str">
        <f t="shared" si="66"/>
        <v/>
      </c>
      <c r="AG195" s="394" t="str">
        <f t="shared" si="67"/>
        <v/>
      </c>
      <c r="AH195" s="400" t="str">
        <f t="shared" si="68"/>
        <v/>
      </c>
      <c r="AI195" s="271"/>
      <c r="AJ195" s="272"/>
      <c r="AK195" s="92">
        <f>IF(ISBLANK(AI195), 'Enter Head to Work Out AE'!$D193, (AI195*AJ195))</f>
        <v>0</v>
      </c>
      <c r="AL195" s="278"/>
      <c r="AM195" s="278"/>
      <c r="AN195" s="237" t="str">
        <f t="shared" si="69"/>
        <v/>
      </c>
      <c r="AO195" s="94" t="str">
        <f t="shared" si="70"/>
        <v/>
      </c>
      <c r="AP195" s="96" t="str">
        <f t="shared" si="71"/>
        <v/>
      </c>
      <c r="AQ195" s="538" t="str">
        <f t="shared" si="72"/>
        <v/>
      </c>
      <c r="AR195" s="99" t="str">
        <f t="shared" si="73"/>
        <v/>
      </c>
      <c r="AS195" s="97" t="str">
        <f t="shared" si="74"/>
        <v/>
      </c>
      <c r="AT195" s="97" t="str">
        <f t="shared" si="75"/>
        <v/>
      </c>
      <c r="AU195" s="394" t="str">
        <f t="shared" si="76"/>
        <v/>
      </c>
      <c r="AV195" s="405" t="str">
        <f t="shared" si="77"/>
        <v/>
      </c>
      <c r="AW195" s="414"/>
      <c r="AX195" s="289"/>
      <c r="AY195" s="289"/>
      <c r="AZ195" s="296"/>
    </row>
    <row r="196" spans="1:80" ht="22.5" customHeight="1">
      <c r="A196" s="120"/>
      <c r="B196" s="259" t="str">
        <f>IF(ISBLANK('Baseline Paddock Data'!B196),"",'Baseline Paddock Data'!B196)</f>
        <v/>
      </c>
      <c r="C196" s="83" t="str">
        <f>IF(ISBLANK('Baseline Paddock Data'!C196),"",'Baseline Paddock Data'!C196)</f>
        <v/>
      </c>
      <c r="D196" s="326">
        <f>IF(ISBLANK(C196),"",(IF(ISBLANK('Baseline Paddock Data'!D196),'Baseline Paddock Data'!F196,'Baseline Paddock Data'!D196/2.471)))</f>
        <v>0</v>
      </c>
      <c r="E196" s="326">
        <f>IF(ISBLANK(C196),"",(IF(ISBLANK('Baseline Paddock Data'!E196),'Baseline Paddock Data'!G196,'Baseline Paddock Data'!E196/2.471)))</f>
        <v>0</v>
      </c>
      <c r="F196" s="230" t="str">
        <f>IF(ISBLANK('Baseline Paddock Data'!H196),"",'Baseline Paddock Data'!H196)</f>
        <v/>
      </c>
      <c r="G196" s="271"/>
      <c r="H196" s="272"/>
      <c r="I196" s="92">
        <f>IF(ISBLANK(G196), 'Enter Head to Work Out AE'!D194, (G196*H196))</f>
        <v>0</v>
      </c>
      <c r="J196" s="278"/>
      <c r="K196" s="278"/>
      <c r="L196" s="237" t="str">
        <f t="shared" si="52"/>
        <v/>
      </c>
      <c r="M196" s="94" t="str">
        <f t="shared" si="53"/>
        <v/>
      </c>
      <c r="N196" s="96" t="str">
        <f t="shared" si="54"/>
        <v/>
      </c>
      <c r="O196" s="281"/>
      <c r="P196" s="99" t="str">
        <f t="shared" si="55"/>
        <v/>
      </c>
      <c r="Q196" s="97" t="str">
        <f t="shared" si="56"/>
        <v/>
      </c>
      <c r="R196" s="97" t="str">
        <f t="shared" si="57"/>
        <v/>
      </c>
      <c r="S196" s="394" t="str">
        <f t="shared" si="58"/>
        <v/>
      </c>
      <c r="T196" s="400" t="str">
        <f t="shared" si="59"/>
        <v/>
      </c>
      <c r="U196" s="271"/>
      <c r="V196" s="272"/>
      <c r="W196" s="92">
        <f>IF(ISBLANK(U196), 'Enter Head to Work Out AE'!$D194, (U196*V196))</f>
        <v>0</v>
      </c>
      <c r="X196" s="278"/>
      <c r="Y196" s="278"/>
      <c r="Z196" s="237" t="str">
        <f t="shared" si="60"/>
        <v/>
      </c>
      <c r="AA196" s="94" t="str">
        <f t="shared" si="61"/>
        <v/>
      </c>
      <c r="AB196" s="96" t="str">
        <f t="shared" si="62"/>
        <v/>
      </c>
      <c r="AC196" s="538" t="str">
        <f t="shared" si="63"/>
        <v/>
      </c>
      <c r="AD196" s="99" t="str">
        <f t="shared" si="64"/>
        <v/>
      </c>
      <c r="AE196" s="97" t="str">
        <f t="shared" si="65"/>
        <v/>
      </c>
      <c r="AF196" s="97" t="str">
        <f t="shared" si="66"/>
        <v/>
      </c>
      <c r="AG196" s="394" t="str">
        <f t="shared" si="67"/>
        <v/>
      </c>
      <c r="AH196" s="400" t="str">
        <f t="shared" si="68"/>
        <v/>
      </c>
      <c r="AI196" s="271"/>
      <c r="AJ196" s="272"/>
      <c r="AK196" s="92">
        <f>IF(ISBLANK(AI196), 'Enter Head to Work Out AE'!$D194, (AI196*AJ196))</f>
        <v>0</v>
      </c>
      <c r="AL196" s="278"/>
      <c r="AM196" s="278"/>
      <c r="AN196" s="237" t="str">
        <f t="shared" si="69"/>
        <v/>
      </c>
      <c r="AO196" s="94" t="str">
        <f t="shared" si="70"/>
        <v/>
      </c>
      <c r="AP196" s="96" t="str">
        <f t="shared" si="71"/>
        <v/>
      </c>
      <c r="AQ196" s="538" t="str">
        <f t="shared" si="72"/>
        <v/>
      </c>
      <c r="AR196" s="99" t="str">
        <f t="shared" si="73"/>
        <v/>
      </c>
      <c r="AS196" s="97" t="str">
        <f t="shared" si="74"/>
        <v/>
      </c>
      <c r="AT196" s="97" t="str">
        <f t="shared" si="75"/>
        <v/>
      </c>
      <c r="AU196" s="394" t="str">
        <f t="shared" si="76"/>
        <v/>
      </c>
      <c r="AV196" s="405" t="str">
        <f t="shared" si="77"/>
        <v/>
      </c>
      <c r="AW196" s="414"/>
      <c r="AX196" s="289"/>
      <c r="AY196" s="289"/>
      <c r="AZ196" s="296"/>
    </row>
    <row r="197" spans="1:80" ht="22.5" customHeight="1">
      <c r="A197" s="120"/>
      <c r="B197" s="259" t="str">
        <f>IF(ISBLANK('Baseline Paddock Data'!B197),"",'Baseline Paddock Data'!B197)</f>
        <v/>
      </c>
      <c r="C197" s="83" t="str">
        <f>IF(ISBLANK('Baseline Paddock Data'!C197),"",'Baseline Paddock Data'!C197)</f>
        <v/>
      </c>
      <c r="D197" s="326">
        <f>IF(ISBLANK(C197),"",(IF(ISBLANK('Baseline Paddock Data'!D197),'Baseline Paddock Data'!F197,'Baseline Paddock Data'!D197/2.471)))</f>
        <v>0</v>
      </c>
      <c r="E197" s="326">
        <f>IF(ISBLANK(C197),"",(IF(ISBLANK('Baseline Paddock Data'!E197),'Baseline Paddock Data'!G197,'Baseline Paddock Data'!E197/2.471)))</f>
        <v>0</v>
      </c>
      <c r="F197" s="230" t="str">
        <f>IF(ISBLANK('Baseline Paddock Data'!H197),"",'Baseline Paddock Data'!H197)</f>
        <v/>
      </c>
      <c r="G197" s="271"/>
      <c r="H197" s="272"/>
      <c r="I197" s="92">
        <f>IF(ISBLANK(G197), 'Enter Head to Work Out AE'!D195, (G197*H197))</f>
        <v>0</v>
      </c>
      <c r="J197" s="278"/>
      <c r="K197" s="278"/>
      <c r="L197" s="237" t="str">
        <f t="shared" si="52"/>
        <v/>
      </c>
      <c r="M197" s="94" t="str">
        <f t="shared" si="53"/>
        <v/>
      </c>
      <c r="N197" s="96" t="str">
        <f t="shared" si="54"/>
        <v/>
      </c>
      <c r="O197" s="281"/>
      <c r="P197" s="99" t="str">
        <f t="shared" si="55"/>
        <v/>
      </c>
      <c r="Q197" s="97" t="str">
        <f t="shared" si="56"/>
        <v/>
      </c>
      <c r="R197" s="97" t="str">
        <f t="shared" si="57"/>
        <v/>
      </c>
      <c r="S197" s="394" t="str">
        <f t="shared" si="58"/>
        <v/>
      </c>
      <c r="T197" s="400" t="str">
        <f t="shared" si="59"/>
        <v/>
      </c>
      <c r="U197" s="271"/>
      <c r="V197" s="272"/>
      <c r="W197" s="92">
        <f>IF(ISBLANK(U197), 'Enter Head to Work Out AE'!$D195, (U197*V197))</f>
        <v>0</v>
      </c>
      <c r="X197" s="278"/>
      <c r="Y197" s="278"/>
      <c r="Z197" s="237" t="str">
        <f t="shared" si="60"/>
        <v/>
      </c>
      <c r="AA197" s="94" t="str">
        <f t="shared" si="61"/>
        <v/>
      </c>
      <c r="AB197" s="96" t="str">
        <f t="shared" si="62"/>
        <v/>
      </c>
      <c r="AC197" s="538" t="str">
        <f t="shared" si="63"/>
        <v/>
      </c>
      <c r="AD197" s="99" t="str">
        <f t="shared" si="64"/>
        <v/>
      </c>
      <c r="AE197" s="97" t="str">
        <f t="shared" si="65"/>
        <v/>
      </c>
      <c r="AF197" s="97" t="str">
        <f t="shared" si="66"/>
        <v/>
      </c>
      <c r="AG197" s="394" t="str">
        <f t="shared" si="67"/>
        <v/>
      </c>
      <c r="AH197" s="400" t="str">
        <f t="shared" si="68"/>
        <v/>
      </c>
      <c r="AI197" s="271"/>
      <c r="AJ197" s="272"/>
      <c r="AK197" s="92">
        <f>IF(ISBLANK(AI197), 'Enter Head to Work Out AE'!$D195, (AI197*AJ197))</f>
        <v>0</v>
      </c>
      <c r="AL197" s="278"/>
      <c r="AM197" s="278"/>
      <c r="AN197" s="237" t="str">
        <f t="shared" si="69"/>
        <v/>
      </c>
      <c r="AO197" s="94" t="str">
        <f t="shared" si="70"/>
        <v/>
      </c>
      <c r="AP197" s="96" t="str">
        <f t="shared" si="71"/>
        <v/>
      </c>
      <c r="AQ197" s="538" t="str">
        <f t="shared" si="72"/>
        <v/>
      </c>
      <c r="AR197" s="99" t="str">
        <f t="shared" si="73"/>
        <v/>
      </c>
      <c r="AS197" s="97" t="str">
        <f t="shared" si="74"/>
        <v/>
      </c>
      <c r="AT197" s="97" t="str">
        <f t="shared" si="75"/>
        <v/>
      </c>
      <c r="AU197" s="394" t="str">
        <f t="shared" si="76"/>
        <v/>
      </c>
      <c r="AV197" s="405" t="str">
        <f t="shared" si="77"/>
        <v/>
      </c>
      <c r="AW197" s="414"/>
      <c r="AX197" s="289"/>
      <c r="AY197" s="289"/>
      <c r="AZ197" s="296"/>
    </row>
    <row r="198" spans="1:80" ht="22.5" customHeight="1">
      <c r="A198" s="120"/>
      <c r="B198" s="259" t="str">
        <f>IF(ISBLANK('Baseline Paddock Data'!B198),"",'Baseline Paddock Data'!B198)</f>
        <v/>
      </c>
      <c r="C198" s="83" t="str">
        <f>IF(ISBLANK('Baseline Paddock Data'!C198),"",'Baseline Paddock Data'!C198)</f>
        <v/>
      </c>
      <c r="D198" s="326">
        <f>IF(ISBLANK(C198),"",(IF(ISBLANK('Baseline Paddock Data'!D198),'Baseline Paddock Data'!F198,'Baseline Paddock Data'!D198/2.471)))</f>
        <v>0</v>
      </c>
      <c r="E198" s="326">
        <f>IF(ISBLANK(C198),"",(IF(ISBLANK('Baseline Paddock Data'!E198),'Baseline Paddock Data'!G198,'Baseline Paddock Data'!E198/2.471)))</f>
        <v>0</v>
      </c>
      <c r="F198" s="230" t="str">
        <f>IF(ISBLANK('Baseline Paddock Data'!H198),"",'Baseline Paddock Data'!H198)</f>
        <v/>
      </c>
      <c r="G198" s="271"/>
      <c r="H198" s="272"/>
      <c r="I198" s="92">
        <f>IF(ISBLANK(G198), 'Enter Head to Work Out AE'!D196, (G198*H198))</f>
        <v>0</v>
      </c>
      <c r="J198" s="278"/>
      <c r="K198" s="278"/>
      <c r="L198" s="237" t="str">
        <f t="shared" si="52"/>
        <v/>
      </c>
      <c r="M198" s="94" t="str">
        <f t="shared" si="53"/>
        <v/>
      </c>
      <c r="N198" s="96" t="str">
        <f t="shared" si="54"/>
        <v/>
      </c>
      <c r="O198" s="281"/>
      <c r="P198" s="99" t="str">
        <f t="shared" si="55"/>
        <v/>
      </c>
      <c r="Q198" s="97" t="str">
        <f t="shared" si="56"/>
        <v/>
      </c>
      <c r="R198" s="97" t="str">
        <f t="shared" si="57"/>
        <v/>
      </c>
      <c r="S198" s="394" t="str">
        <f t="shared" si="58"/>
        <v/>
      </c>
      <c r="T198" s="400" t="str">
        <f t="shared" si="59"/>
        <v/>
      </c>
      <c r="U198" s="271"/>
      <c r="V198" s="272"/>
      <c r="W198" s="92">
        <f>IF(ISBLANK(U198), 'Enter Head to Work Out AE'!$D196, (U198*V198))</f>
        <v>0</v>
      </c>
      <c r="X198" s="278"/>
      <c r="Y198" s="278"/>
      <c r="Z198" s="237" t="str">
        <f t="shared" si="60"/>
        <v/>
      </c>
      <c r="AA198" s="94" t="str">
        <f t="shared" si="61"/>
        <v/>
      </c>
      <c r="AB198" s="96" t="str">
        <f t="shared" si="62"/>
        <v/>
      </c>
      <c r="AC198" s="538" t="str">
        <f t="shared" si="63"/>
        <v/>
      </c>
      <c r="AD198" s="99" t="str">
        <f t="shared" si="64"/>
        <v/>
      </c>
      <c r="AE198" s="97" t="str">
        <f t="shared" si="65"/>
        <v/>
      </c>
      <c r="AF198" s="97" t="str">
        <f t="shared" si="66"/>
        <v/>
      </c>
      <c r="AG198" s="394" t="str">
        <f t="shared" si="67"/>
        <v/>
      </c>
      <c r="AH198" s="400" t="str">
        <f t="shared" si="68"/>
        <v/>
      </c>
      <c r="AI198" s="271"/>
      <c r="AJ198" s="272"/>
      <c r="AK198" s="92">
        <f>IF(ISBLANK(AI198), 'Enter Head to Work Out AE'!$D196, (AI198*AJ198))</f>
        <v>0</v>
      </c>
      <c r="AL198" s="278"/>
      <c r="AM198" s="278"/>
      <c r="AN198" s="237" t="str">
        <f t="shared" si="69"/>
        <v/>
      </c>
      <c r="AO198" s="94" t="str">
        <f t="shared" si="70"/>
        <v/>
      </c>
      <c r="AP198" s="96" t="str">
        <f t="shared" si="71"/>
        <v/>
      </c>
      <c r="AQ198" s="538" t="str">
        <f t="shared" si="72"/>
        <v/>
      </c>
      <c r="AR198" s="99" t="str">
        <f t="shared" si="73"/>
        <v/>
      </c>
      <c r="AS198" s="97" t="str">
        <f t="shared" si="74"/>
        <v/>
      </c>
      <c r="AT198" s="97" t="str">
        <f t="shared" si="75"/>
        <v/>
      </c>
      <c r="AU198" s="394" t="str">
        <f t="shared" si="76"/>
        <v/>
      </c>
      <c r="AV198" s="405" t="str">
        <f t="shared" si="77"/>
        <v/>
      </c>
      <c r="AW198" s="414"/>
      <c r="AX198" s="289"/>
      <c r="AY198" s="289"/>
      <c r="AZ198" s="296"/>
    </row>
    <row r="199" spans="1:80" ht="22.5" customHeight="1">
      <c r="A199" s="120"/>
      <c r="B199" s="259" t="str">
        <f>IF(ISBLANK('Baseline Paddock Data'!B199),"",'Baseline Paddock Data'!B199)</f>
        <v/>
      </c>
      <c r="C199" s="83" t="str">
        <f>IF(ISBLANK('Baseline Paddock Data'!C199),"",'Baseline Paddock Data'!C199)</f>
        <v/>
      </c>
      <c r="D199" s="326">
        <f>IF(ISBLANK(C199),"",(IF(ISBLANK('Baseline Paddock Data'!D199),'Baseline Paddock Data'!F199,'Baseline Paddock Data'!D199/2.471)))</f>
        <v>0</v>
      </c>
      <c r="E199" s="326">
        <f>IF(ISBLANK(C199),"",(IF(ISBLANK('Baseline Paddock Data'!E199),'Baseline Paddock Data'!G199,'Baseline Paddock Data'!E199/2.471)))</f>
        <v>0</v>
      </c>
      <c r="F199" s="230" t="str">
        <f>IF(ISBLANK('Baseline Paddock Data'!H199),"",'Baseline Paddock Data'!H199)</f>
        <v/>
      </c>
      <c r="G199" s="271"/>
      <c r="H199" s="272"/>
      <c r="I199" s="92">
        <f>IF(ISBLANK(G199), 'Enter Head to Work Out AE'!D197, (G199*H199))</f>
        <v>0</v>
      </c>
      <c r="J199" s="278"/>
      <c r="K199" s="278"/>
      <c r="L199" s="237" t="str">
        <f t="shared" si="52"/>
        <v/>
      </c>
      <c r="M199" s="94" t="str">
        <f t="shared" si="53"/>
        <v/>
      </c>
      <c r="N199" s="96" t="str">
        <f t="shared" si="54"/>
        <v/>
      </c>
      <c r="O199" s="281"/>
      <c r="P199" s="99" t="str">
        <f t="shared" si="55"/>
        <v/>
      </c>
      <c r="Q199" s="97" t="str">
        <f t="shared" si="56"/>
        <v/>
      </c>
      <c r="R199" s="97" t="str">
        <f t="shared" si="57"/>
        <v/>
      </c>
      <c r="S199" s="394" t="str">
        <f t="shared" si="58"/>
        <v/>
      </c>
      <c r="T199" s="400" t="str">
        <f t="shared" si="59"/>
        <v/>
      </c>
      <c r="U199" s="271"/>
      <c r="V199" s="272"/>
      <c r="W199" s="92">
        <f>IF(ISBLANK(U199), 'Enter Head to Work Out AE'!$D197, (U199*V199))</f>
        <v>0</v>
      </c>
      <c r="X199" s="278"/>
      <c r="Y199" s="278"/>
      <c r="Z199" s="237" t="str">
        <f t="shared" si="60"/>
        <v/>
      </c>
      <c r="AA199" s="94" t="str">
        <f t="shared" si="61"/>
        <v/>
      </c>
      <c r="AB199" s="96" t="str">
        <f t="shared" si="62"/>
        <v/>
      </c>
      <c r="AC199" s="538" t="str">
        <f t="shared" si="63"/>
        <v/>
      </c>
      <c r="AD199" s="99" t="str">
        <f t="shared" si="64"/>
        <v/>
      </c>
      <c r="AE199" s="97" t="str">
        <f t="shared" si="65"/>
        <v/>
      </c>
      <c r="AF199" s="97" t="str">
        <f t="shared" si="66"/>
        <v/>
      </c>
      <c r="AG199" s="394" t="str">
        <f t="shared" si="67"/>
        <v/>
      </c>
      <c r="AH199" s="400" t="str">
        <f t="shared" si="68"/>
        <v/>
      </c>
      <c r="AI199" s="271"/>
      <c r="AJ199" s="272"/>
      <c r="AK199" s="92">
        <f>IF(ISBLANK(AI199), 'Enter Head to Work Out AE'!$D197, (AI199*AJ199))</f>
        <v>0</v>
      </c>
      <c r="AL199" s="278"/>
      <c r="AM199" s="278"/>
      <c r="AN199" s="237" t="str">
        <f t="shared" si="69"/>
        <v/>
      </c>
      <c r="AO199" s="94" t="str">
        <f t="shared" si="70"/>
        <v/>
      </c>
      <c r="AP199" s="96" t="str">
        <f t="shared" si="71"/>
        <v/>
      </c>
      <c r="AQ199" s="538" t="str">
        <f t="shared" si="72"/>
        <v/>
      </c>
      <c r="AR199" s="99" t="str">
        <f t="shared" si="73"/>
        <v/>
      </c>
      <c r="AS199" s="97" t="str">
        <f t="shared" si="74"/>
        <v/>
      </c>
      <c r="AT199" s="97" t="str">
        <f t="shared" si="75"/>
        <v/>
      </c>
      <c r="AU199" s="394" t="str">
        <f t="shared" si="76"/>
        <v/>
      </c>
      <c r="AV199" s="405" t="str">
        <f t="shared" si="77"/>
        <v/>
      </c>
      <c r="AW199" s="414"/>
      <c r="AX199" s="289"/>
      <c r="AY199" s="289"/>
      <c r="AZ199" s="296"/>
    </row>
    <row r="200" spans="1:80" ht="22.5" customHeight="1">
      <c r="A200" s="120"/>
      <c r="B200" s="259" t="str">
        <f>IF(ISBLANK('Baseline Paddock Data'!B200),"",'Baseline Paddock Data'!B200)</f>
        <v/>
      </c>
      <c r="C200" s="83" t="str">
        <f>IF(ISBLANK('Baseline Paddock Data'!C200),"",'Baseline Paddock Data'!C200)</f>
        <v/>
      </c>
      <c r="D200" s="326">
        <f>IF(ISBLANK(C200),"",(IF(ISBLANK('Baseline Paddock Data'!D200),'Baseline Paddock Data'!F200,'Baseline Paddock Data'!D200/2.471)))</f>
        <v>0</v>
      </c>
      <c r="E200" s="326">
        <f>IF(ISBLANK(C200),"",(IF(ISBLANK('Baseline Paddock Data'!E200),'Baseline Paddock Data'!G200,'Baseline Paddock Data'!E200/2.471)))</f>
        <v>0</v>
      </c>
      <c r="F200" s="230" t="str">
        <f>IF(ISBLANK('Baseline Paddock Data'!H200),"",'Baseline Paddock Data'!H200)</f>
        <v/>
      </c>
      <c r="G200" s="271"/>
      <c r="H200" s="272"/>
      <c r="I200" s="92">
        <f>IF(ISBLANK(G200), 'Enter Head to Work Out AE'!D198, (G200*H200))</f>
        <v>0</v>
      </c>
      <c r="J200" s="278"/>
      <c r="K200" s="278"/>
      <c r="L200" s="237" t="str">
        <f t="shared" si="52"/>
        <v/>
      </c>
      <c r="M200" s="94" t="str">
        <f t="shared" si="53"/>
        <v/>
      </c>
      <c r="N200" s="96" t="str">
        <f t="shared" si="54"/>
        <v/>
      </c>
      <c r="O200" s="281"/>
      <c r="P200" s="99" t="str">
        <f t="shared" si="55"/>
        <v/>
      </c>
      <c r="Q200" s="97" t="str">
        <f t="shared" si="56"/>
        <v/>
      </c>
      <c r="R200" s="97" t="str">
        <f t="shared" si="57"/>
        <v/>
      </c>
      <c r="S200" s="394" t="str">
        <f t="shared" si="58"/>
        <v/>
      </c>
      <c r="T200" s="400" t="str">
        <f t="shared" si="59"/>
        <v/>
      </c>
      <c r="U200" s="271"/>
      <c r="V200" s="272"/>
      <c r="W200" s="92">
        <f>IF(ISBLANK(U200), 'Enter Head to Work Out AE'!$D198, (U200*V200))</f>
        <v>0</v>
      </c>
      <c r="X200" s="278"/>
      <c r="Y200" s="278"/>
      <c r="Z200" s="237" t="str">
        <f t="shared" si="60"/>
        <v/>
      </c>
      <c r="AA200" s="94" t="str">
        <f t="shared" si="61"/>
        <v/>
      </c>
      <c r="AB200" s="96" t="str">
        <f t="shared" si="62"/>
        <v/>
      </c>
      <c r="AC200" s="538" t="str">
        <f t="shared" si="63"/>
        <v/>
      </c>
      <c r="AD200" s="99" t="str">
        <f t="shared" si="64"/>
        <v/>
      </c>
      <c r="AE200" s="97" t="str">
        <f t="shared" si="65"/>
        <v/>
      </c>
      <c r="AF200" s="97" t="str">
        <f t="shared" si="66"/>
        <v/>
      </c>
      <c r="AG200" s="394" t="str">
        <f t="shared" si="67"/>
        <v/>
      </c>
      <c r="AH200" s="400" t="str">
        <f t="shared" si="68"/>
        <v/>
      </c>
      <c r="AI200" s="271"/>
      <c r="AJ200" s="272"/>
      <c r="AK200" s="92">
        <f>IF(ISBLANK(AI200), 'Enter Head to Work Out AE'!$D198, (AI200*AJ200))</f>
        <v>0</v>
      </c>
      <c r="AL200" s="278"/>
      <c r="AM200" s="278"/>
      <c r="AN200" s="237" t="str">
        <f t="shared" si="69"/>
        <v/>
      </c>
      <c r="AO200" s="94" t="str">
        <f t="shared" si="70"/>
        <v/>
      </c>
      <c r="AP200" s="96" t="str">
        <f t="shared" si="71"/>
        <v/>
      </c>
      <c r="AQ200" s="538" t="str">
        <f t="shared" si="72"/>
        <v/>
      </c>
      <c r="AR200" s="99" t="str">
        <f t="shared" si="73"/>
        <v/>
      </c>
      <c r="AS200" s="97" t="str">
        <f t="shared" si="74"/>
        <v/>
      </c>
      <c r="AT200" s="97" t="str">
        <f t="shared" si="75"/>
        <v/>
      </c>
      <c r="AU200" s="394" t="str">
        <f t="shared" si="76"/>
        <v/>
      </c>
      <c r="AV200" s="405" t="str">
        <f t="shared" si="77"/>
        <v/>
      </c>
      <c r="AW200" s="414"/>
      <c r="AX200" s="289"/>
      <c r="AY200" s="289"/>
      <c r="AZ200" s="296"/>
    </row>
    <row r="201" spans="1:80" ht="22.5" customHeight="1">
      <c r="A201" s="120"/>
      <c r="B201" s="259" t="str">
        <f>IF(ISBLANK('Baseline Paddock Data'!B201),"",'Baseline Paddock Data'!B201)</f>
        <v/>
      </c>
      <c r="C201" s="83" t="str">
        <f>IF(ISBLANK('Baseline Paddock Data'!C201),"",'Baseline Paddock Data'!C201)</f>
        <v/>
      </c>
      <c r="D201" s="326">
        <f>IF(ISBLANK(C201),"",(IF(ISBLANK('Baseline Paddock Data'!D201),'Baseline Paddock Data'!F201,'Baseline Paddock Data'!D201/2.471)))</f>
        <v>0</v>
      </c>
      <c r="E201" s="326">
        <f>IF(ISBLANK(C201),"",(IF(ISBLANK('Baseline Paddock Data'!E201),'Baseline Paddock Data'!G201,'Baseline Paddock Data'!E201/2.471)))</f>
        <v>0</v>
      </c>
      <c r="F201" s="230" t="str">
        <f>IF(ISBLANK('Baseline Paddock Data'!H201),"",'Baseline Paddock Data'!H201)</f>
        <v/>
      </c>
      <c r="G201" s="271"/>
      <c r="H201" s="272"/>
      <c r="I201" s="92">
        <f>IF(ISBLANK(G201), 'Enter Head to Work Out AE'!D199, (G201*H201))</f>
        <v>0</v>
      </c>
      <c r="J201" s="278"/>
      <c r="K201" s="278"/>
      <c r="L201" s="237" t="str">
        <f t="shared" si="52"/>
        <v/>
      </c>
      <c r="M201" s="94" t="str">
        <f t="shared" si="53"/>
        <v/>
      </c>
      <c r="N201" s="96" t="str">
        <f t="shared" si="54"/>
        <v/>
      </c>
      <c r="O201" s="281"/>
      <c r="P201" s="99" t="str">
        <f t="shared" si="55"/>
        <v/>
      </c>
      <c r="Q201" s="97" t="str">
        <f t="shared" si="56"/>
        <v/>
      </c>
      <c r="R201" s="97" t="str">
        <f t="shared" si="57"/>
        <v/>
      </c>
      <c r="S201" s="394" t="str">
        <f t="shared" si="58"/>
        <v/>
      </c>
      <c r="T201" s="400" t="str">
        <f t="shared" si="59"/>
        <v/>
      </c>
      <c r="U201" s="271"/>
      <c r="V201" s="272"/>
      <c r="W201" s="92">
        <f>IF(ISBLANK(U201), 'Enter Head to Work Out AE'!$D199, (U201*V201))</f>
        <v>0</v>
      </c>
      <c r="X201" s="278"/>
      <c r="Y201" s="278"/>
      <c r="Z201" s="237" t="str">
        <f t="shared" si="60"/>
        <v/>
      </c>
      <c r="AA201" s="94" t="str">
        <f t="shared" si="61"/>
        <v/>
      </c>
      <c r="AB201" s="96" t="str">
        <f t="shared" si="62"/>
        <v/>
      </c>
      <c r="AC201" s="538" t="str">
        <f t="shared" si="63"/>
        <v/>
      </c>
      <c r="AD201" s="99" t="str">
        <f t="shared" si="64"/>
        <v/>
      </c>
      <c r="AE201" s="97" t="str">
        <f t="shared" si="65"/>
        <v/>
      </c>
      <c r="AF201" s="97" t="str">
        <f t="shared" si="66"/>
        <v/>
      </c>
      <c r="AG201" s="394" t="str">
        <f t="shared" si="67"/>
        <v/>
      </c>
      <c r="AH201" s="400" t="str">
        <f t="shared" si="68"/>
        <v/>
      </c>
      <c r="AI201" s="271"/>
      <c r="AJ201" s="272"/>
      <c r="AK201" s="92">
        <f>IF(ISBLANK(AI201), 'Enter Head to Work Out AE'!$D199, (AI201*AJ201))</f>
        <v>0</v>
      </c>
      <c r="AL201" s="278"/>
      <c r="AM201" s="278"/>
      <c r="AN201" s="237" t="str">
        <f t="shared" si="69"/>
        <v/>
      </c>
      <c r="AO201" s="94" t="str">
        <f t="shared" si="70"/>
        <v/>
      </c>
      <c r="AP201" s="96" t="str">
        <f t="shared" si="71"/>
        <v/>
      </c>
      <c r="AQ201" s="538" t="str">
        <f t="shared" si="72"/>
        <v/>
      </c>
      <c r="AR201" s="99" t="str">
        <f t="shared" si="73"/>
        <v/>
      </c>
      <c r="AS201" s="97" t="str">
        <f t="shared" si="74"/>
        <v/>
      </c>
      <c r="AT201" s="97" t="str">
        <f t="shared" si="75"/>
        <v/>
      </c>
      <c r="AU201" s="394" t="str">
        <f t="shared" si="76"/>
        <v/>
      </c>
      <c r="AV201" s="405" t="str">
        <f t="shared" si="77"/>
        <v/>
      </c>
      <c r="AW201" s="414"/>
      <c r="AX201" s="289"/>
      <c r="AY201" s="289"/>
      <c r="AZ201" s="296"/>
    </row>
    <row r="202" spans="1:80" ht="22.5" customHeight="1">
      <c r="A202" s="120"/>
      <c r="B202" s="259" t="str">
        <f>IF(ISBLANK('Baseline Paddock Data'!B202),"",'Baseline Paddock Data'!B202)</f>
        <v/>
      </c>
      <c r="C202" s="83" t="str">
        <f>IF(ISBLANK('Baseline Paddock Data'!C202),"",'Baseline Paddock Data'!C202)</f>
        <v/>
      </c>
      <c r="D202" s="326">
        <f>IF(ISBLANK(C202),"",(IF(ISBLANK('Baseline Paddock Data'!D202),'Baseline Paddock Data'!F202,'Baseline Paddock Data'!D202/2.471)))</f>
        <v>0</v>
      </c>
      <c r="E202" s="326">
        <f>IF(ISBLANK(C202),"",(IF(ISBLANK('Baseline Paddock Data'!E202),'Baseline Paddock Data'!G202,'Baseline Paddock Data'!E202/2.471)))</f>
        <v>0</v>
      </c>
      <c r="F202" s="230" t="str">
        <f>IF(ISBLANK('Baseline Paddock Data'!H202),"",'Baseline Paddock Data'!H202)</f>
        <v/>
      </c>
      <c r="G202" s="271"/>
      <c r="H202" s="272"/>
      <c r="I202" s="92">
        <f>IF(ISBLANK(G202), 'Enter Head to Work Out AE'!D200, (G202*H202))</f>
        <v>0</v>
      </c>
      <c r="J202" s="278"/>
      <c r="K202" s="278"/>
      <c r="L202" s="237" t="str">
        <f t="shared" si="52"/>
        <v/>
      </c>
      <c r="M202" s="94" t="str">
        <f t="shared" si="53"/>
        <v/>
      </c>
      <c r="N202" s="96" t="str">
        <f t="shared" si="54"/>
        <v/>
      </c>
      <c r="O202" s="281"/>
      <c r="P202" s="99" t="str">
        <f t="shared" si="55"/>
        <v/>
      </c>
      <c r="Q202" s="97" t="str">
        <f t="shared" si="56"/>
        <v/>
      </c>
      <c r="R202" s="97" t="str">
        <f t="shared" si="57"/>
        <v/>
      </c>
      <c r="S202" s="394" t="str">
        <f t="shared" si="58"/>
        <v/>
      </c>
      <c r="T202" s="400" t="str">
        <f t="shared" si="59"/>
        <v/>
      </c>
      <c r="U202" s="271"/>
      <c r="V202" s="272"/>
      <c r="W202" s="92">
        <f>IF(ISBLANK(U202), 'Enter Head to Work Out AE'!$D200, (U202*V202))</f>
        <v>0</v>
      </c>
      <c r="X202" s="278"/>
      <c r="Y202" s="278"/>
      <c r="Z202" s="237" t="str">
        <f t="shared" si="60"/>
        <v/>
      </c>
      <c r="AA202" s="94" t="str">
        <f t="shared" si="61"/>
        <v/>
      </c>
      <c r="AB202" s="96" t="str">
        <f t="shared" si="62"/>
        <v/>
      </c>
      <c r="AC202" s="538" t="str">
        <f t="shared" si="63"/>
        <v/>
      </c>
      <c r="AD202" s="99" t="str">
        <f t="shared" si="64"/>
        <v/>
      </c>
      <c r="AE202" s="97" t="str">
        <f t="shared" si="65"/>
        <v/>
      </c>
      <c r="AF202" s="97" t="str">
        <f t="shared" si="66"/>
        <v/>
      </c>
      <c r="AG202" s="394" t="str">
        <f t="shared" si="67"/>
        <v/>
      </c>
      <c r="AH202" s="400" t="str">
        <f t="shared" si="68"/>
        <v/>
      </c>
      <c r="AI202" s="271"/>
      <c r="AJ202" s="272"/>
      <c r="AK202" s="92">
        <f>IF(ISBLANK(AI202), 'Enter Head to Work Out AE'!$D200, (AI202*AJ202))</f>
        <v>0</v>
      </c>
      <c r="AL202" s="278"/>
      <c r="AM202" s="278"/>
      <c r="AN202" s="237" t="str">
        <f t="shared" si="69"/>
        <v/>
      </c>
      <c r="AO202" s="94" t="str">
        <f t="shared" si="70"/>
        <v/>
      </c>
      <c r="AP202" s="96" t="str">
        <f t="shared" si="71"/>
        <v/>
      </c>
      <c r="AQ202" s="538" t="str">
        <f t="shared" si="72"/>
        <v/>
      </c>
      <c r="AR202" s="99" t="str">
        <f t="shared" si="73"/>
        <v/>
      </c>
      <c r="AS202" s="97" t="str">
        <f t="shared" si="74"/>
        <v/>
      </c>
      <c r="AT202" s="97" t="str">
        <f t="shared" si="75"/>
        <v/>
      </c>
      <c r="AU202" s="394" t="str">
        <f t="shared" si="76"/>
        <v/>
      </c>
      <c r="AV202" s="405" t="str">
        <f t="shared" si="77"/>
        <v/>
      </c>
      <c r="AW202" s="414"/>
      <c r="AX202" s="289"/>
      <c r="AY202" s="289"/>
      <c r="AZ202" s="296"/>
    </row>
    <row r="203" spans="1:80" ht="22.5" customHeight="1">
      <c r="A203" s="120"/>
      <c r="B203" s="259" t="str">
        <f>IF(ISBLANK('Baseline Paddock Data'!B203),"",'Baseline Paddock Data'!B203)</f>
        <v/>
      </c>
      <c r="C203" s="83" t="str">
        <f>IF(ISBLANK('Baseline Paddock Data'!C203),"",'Baseline Paddock Data'!C203)</f>
        <v/>
      </c>
      <c r="D203" s="326">
        <f>IF(ISBLANK(C203),"",(IF(ISBLANK('Baseline Paddock Data'!D203),'Baseline Paddock Data'!F203,'Baseline Paddock Data'!D203/2.471)))</f>
        <v>0</v>
      </c>
      <c r="E203" s="326">
        <f>IF(ISBLANK(C203),"",(IF(ISBLANK('Baseline Paddock Data'!E203),'Baseline Paddock Data'!G203,'Baseline Paddock Data'!E203/2.471)))</f>
        <v>0</v>
      </c>
      <c r="F203" s="230" t="str">
        <f>IF(ISBLANK('Baseline Paddock Data'!H203),"",'Baseline Paddock Data'!H203)</f>
        <v/>
      </c>
      <c r="G203" s="271"/>
      <c r="H203" s="272"/>
      <c r="I203" s="92">
        <f>IF(ISBLANK(G203), 'Enter Head to Work Out AE'!D201, (G203*H203))</f>
        <v>0</v>
      </c>
      <c r="J203" s="278"/>
      <c r="K203" s="278"/>
      <c r="L203" s="237" t="str">
        <f t="shared" ref="L203:L204" si="78">IF(K203-J203&gt;0,K203-J203,"")</f>
        <v/>
      </c>
      <c r="M203" s="94" t="str">
        <f t="shared" ref="M203:M204" si="79">IFERROR(L203*I203,"")</f>
        <v/>
      </c>
      <c r="N203" s="96" t="str">
        <f t="shared" ref="N203:N204" si="80">IFERROR(M203/$E203,"")</f>
        <v/>
      </c>
      <c r="O203" s="281"/>
      <c r="P203" s="99" t="str">
        <f t="shared" ref="P203:P204" si="81">IFERROR((O203-N203),"")</f>
        <v/>
      </c>
      <c r="Q203" s="97" t="str">
        <f t="shared" ref="Q203:Q204" si="82">IF(P203&lt;0,J203+(((O203*$E203)/M203)*(K203-J203)),"")</f>
        <v/>
      </c>
      <c r="R203" s="97" t="str">
        <f t="shared" ref="R203:R204" si="83">IF(Q203&gt;$R$9, "",Q203)</f>
        <v/>
      </c>
      <c r="S203" s="394" t="str">
        <f t="shared" ref="S203:S204" si="84">(IF($I203=0,"",(IF(((($O203*$E203)/($I203))&gt;180),"&gt;180",(($O203*$E203)/$I203)))))</f>
        <v/>
      </c>
      <c r="T203" s="400" t="str">
        <f t="shared" ref="T203:T204" si="85">IFERROR(IF($I203=0,"",IFERROR(((($O203*$E203)-(($T$9-$J203)*($I203)))/($I203)),"")),"")</f>
        <v/>
      </c>
      <c r="U203" s="271"/>
      <c r="V203" s="272"/>
      <c r="W203" s="92">
        <f>IF(ISBLANK(U203), 'Enter Head to Work Out AE'!$D201, (U203*V203))</f>
        <v>0</v>
      </c>
      <c r="X203" s="278"/>
      <c r="Y203" s="278"/>
      <c r="Z203" s="237" t="str">
        <f t="shared" ref="Z203:Z204" si="86">IF(Y203-X203&gt;0,Y203-X203,"")</f>
        <v/>
      </c>
      <c r="AA203" s="94" t="str">
        <f t="shared" ref="AA203:AA204" si="87">IFERROR(Z203*W203,"")</f>
        <v/>
      </c>
      <c r="AB203" s="96" t="str">
        <f t="shared" ref="AB203:AB204" si="88">IFERROR(AA203/$E203,"")</f>
        <v/>
      </c>
      <c r="AC203" s="538" t="str">
        <f t="shared" ref="AC203:AC204" si="89">P203</f>
        <v/>
      </c>
      <c r="AD203" s="99" t="str">
        <f t="shared" ref="AD203:AD204" si="90">IFERROR((AC203-AB203),"")</f>
        <v/>
      </c>
      <c r="AE203" s="97" t="str">
        <f t="shared" ref="AE203:AE204" si="91">IF(AD203&lt;0,X203+(((AC203*$E203)/AA203)*(Y203-X203)),"")</f>
        <v/>
      </c>
      <c r="AF203" s="97" t="str">
        <f t="shared" ref="AF203:AF204" si="92">IF(AE203&gt;$AF$9, "",AE203)</f>
        <v/>
      </c>
      <c r="AG203" s="394" t="str">
        <f t="shared" ref="AG203:AG204" si="93">IFERROR((IF($W203=0,"",(IF(((($AC203*$E203)/($W203))&gt;180),"&gt;180",(($AC203*$E203)/$W203))))),"")</f>
        <v/>
      </c>
      <c r="AH203" s="400" t="str">
        <f t="shared" ref="AH203:AH204" si="94">IF($U203=0,"",IFERROR(((($AC203*$E203)-(($AH$9-$X203)*($W203)))/($W203)),""))</f>
        <v/>
      </c>
      <c r="AI203" s="271"/>
      <c r="AJ203" s="272"/>
      <c r="AK203" s="92">
        <f>IF(ISBLANK(AI203), 'Enter Head to Work Out AE'!$D201, (AI203*AJ203))</f>
        <v>0</v>
      </c>
      <c r="AL203" s="278"/>
      <c r="AM203" s="278"/>
      <c r="AN203" s="237" t="str">
        <f t="shared" ref="AN203:AN204" si="95">IF(AM203-AL203&gt;0,AM203-AL203,"")</f>
        <v/>
      </c>
      <c r="AO203" s="94" t="str">
        <f t="shared" ref="AO203:AO204" si="96">IFERROR(AN203*AK203,"")</f>
        <v/>
      </c>
      <c r="AP203" s="96" t="str">
        <f t="shared" ref="AP203:AP204" si="97">IFERROR(AO203/$E203,"")</f>
        <v/>
      </c>
      <c r="AQ203" s="538" t="str">
        <f t="shared" ref="AQ203:AQ204" si="98">AD203</f>
        <v/>
      </c>
      <c r="AR203" s="99" t="str">
        <f t="shared" ref="AR203:AR204" si="99">IFERROR((AQ203-AP203),"")</f>
        <v/>
      </c>
      <c r="AS203" s="97" t="str">
        <f t="shared" ref="AS203:AS204" si="100">IF(AR203&lt;0,AL203+(((AQ203*$E203)/AO203)*(AM203-AL203)),"")</f>
        <v/>
      </c>
      <c r="AT203" s="97" t="str">
        <f t="shared" ref="AT203:AT204" si="101">IF(AS203&gt;$AT$9, "",AS203)</f>
        <v/>
      </c>
      <c r="AU203" s="394" t="str">
        <f t="shared" ref="AU203:AU204" si="102">IFERROR((IF($AK203=0,"",(IF(((($AQ203*$E203)/($AK203))&gt;180),"&gt;180",(($AQ203*$E203)/$AK203))))),"")</f>
        <v/>
      </c>
      <c r="AV203" s="405" t="str">
        <f t="shared" ref="AV203:AV204" si="103">IF($AI203=0,"",IFERROR(((($AQ203*$E203)-(($AV$9-$AL203)*($AK203)))/($AK203)),""))</f>
        <v/>
      </c>
      <c r="AW203" s="414"/>
      <c r="AX203" s="289"/>
      <c r="AY203" s="289"/>
      <c r="AZ203" s="296"/>
    </row>
    <row r="204" spans="1:80" s="155" customFormat="1" ht="22.5" customHeight="1" thickBot="1">
      <c r="A204" s="120"/>
      <c r="B204" s="260" t="str">
        <f>IF(ISBLANK('Baseline Paddock Data'!B204),"",'Baseline Paddock Data'!B204)</f>
        <v/>
      </c>
      <c r="C204" s="85" t="str">
        <f>IF(ISBLANK('Baseline Paddock Data'!C204),"",'Baseline Paddock Data'!C204)</f>
        <v/>
      </c>
      <c r="D204" s="332">
        <f>IF(ISBLANK(C204),"",(IF(ISBLANK('Baseline Paddock Data'!D204),'Baseline Paddock Data'!F204,'Baseline Paddock Data'!D204/2.471)))</f>
        <v>0</v>
      </c>
      <c r="E204" s="332">
        <f>IF(ISBLANK(C204),"",(IF(ISBLANK('Baseline Paddock Data'!E204),'Baseline Paddock Data'!G204,'Baseline Paddock Data'!E204/2.471)))</f>
        <v>0</v>
      </c>
      <c r="F204" s="261" t="str">
        <f>IF(ISBLANK('Baseline Paddock Data'!H204),"",'Baseline Paddock Data'!H204)</f>
        <v/>
      </c>
      <c r="G204" s="292"/>
      <c r="H204" s="293"/>
      <c r="I204" s="262">
        <f>IF(ISBLANK(G204), 'Enter Head to Work Out AE'!D202, (G204*H204))</f>
        <v>0</v>
      </c>
      <c r="J204" s="294"/>
      <c r="K204" s="294"/>
      <c r="L204" s="263" t="str">
        <f t="shared" si="78"/>
        <v/>
      </c>
      <c r="M204" s="321" t="str">
        <f t="shared" si="79"/>
        <v/>
      </c>
      <c r="N204" s="264" t="str">
        <f t="shared" si="80"/>
        <v/>
      </c>
      <c r="O204" s="295"/>
      <c r="P204" s="265" t="str">
        <f t="shared" si="81"/>
        <v/>
      </c>
      <c r="Q204" s="266" t="str">
        <f t="shared" si="82"/>
        <v/>
      </c>
      <c r="R204" s="266" t="str">
        <f t="shared" si="83"/>
        <v/>
      </c>
      <c r="S204" s="401" t="str">
        <f t="shared" si="84"/>
        <v/>
      </c>
      <c r="T204" s="416" t="str">
        <f t="shared" si="85"/>
        <v/>
      </c>
      <c r="U204" s="292"/>
      <c r="V204" s="293"/>
      <c r="W204" s="262">
        <f>IF(ISBLANK(U204), 'Enter Head to Work Out AE'!$D202, (U204*V204))</f>
        <v>0</v>
      </c>
      <c r="X204" s="294"/>
      <c r="Y204" s="294"/>
      <c r="Z204" s="263" t="str">
        <f t="shared" si="86"/>
        <v/>
      </c>
      <c r="AA204" s="321" t="str">
        <f t="shared" si="87"/>
        <v/>
      </c>
      <c r="AB204" s="264" t="str">
        <f t="shared" si="88"/>
        <v/>
      </c>
      <c r="AC204" s="539" t="str">
        <f t="shared" si="89"/>
        <v/>
      </c>
      <c r="AD204" s="265" t="str">
        <f t="shared" si="90"/>
        <v/>
      </c>
      <c r="AE204" s="325" t="str">
        <f t="shared" si="91"/>
        <v/>
      </c>
      <c r="AF204" s="266" t="str">
        <f t="shared" si="92"/>
        <v/>
      </c>
      <c r="AG204" s="401" t="str">
        <f t="shared" si="93"/>
        <v/>
      </c>
      <c r="AH204" s="404" t="str">
        <f t="shared" si="94"/>
        <v/>
      </c>
      <c r="AI204" s="292"/>
      <c r="AJ204" s="293"/>
      <c r="AK204" s="262">
        <f>IF(ISBLANK(AI204), 'Enter Head to Work Out AE'!$D202, (AI204*AJ204))</f>
        <v>0</v>
      </c>
      <c r="AL204" s="294"/>
      <c r="AM204" s="294"/>
      <c r="AN204" s="263" t="str">
        <f t="shared" si="95"/>
        <v/>
      </c>
      <c r="AO204" s="321" t="str">
        <f t="shared" si="96"/>
        <v/>
      </c>
      <c r="AP204" s="264" t="str">
        <f t="shared" si="97"/>
        <v/>
      </c>
      <c r="AQ204" s="539" t="str">
        <f t="shared" si="98"/>
        <v/>
      </c>
      <c r="AR204" s="265" t="str">
        <f t="shared" si="99"/>
        <v/>
      </c>
      <c r="AS204" s="325" t="str">
        <f t="shared" si="100"/>
        <v/>
      </c>
      <c r="AT204" s="266" t="str">
        <f t="shared" si="101"/>
        <v/>
      </c>
      <c r="AU204" s="401" t="str">
        <f t="shared" si="102"/>
        <v/>
      </c>
      <c r="AV204" s="406" t="str">
        <f t="shared" si="103"/>
        <v/>
      </c>
      <c r="AW204" s="415"/>
      <c r="AX204" s="297"/>
      <c r="AY204" s="344"/>
      <c r="AZ204" s="298"/>
      <c r="BA204" s="122"/>
      <c r="BB204" s="125"/>
      <c r="BC204" s="125"/>
      <c r="BD204" s="125"/>
      <c r="BE204" s="100"/>
      <c r="BF204" s="100"/>
      <c r="BG204" s="100"/>
      <c r="BH204" s="100"/>
      <c r="BI204" s="100"/>
      <c r="BJ204" s="100"/>
      <c r="BK204" s="100"/>
      <c r="BL204" s="100"/>
      <c r="BM204" s="100"/>
      <c r="BN204" s="100"/>
      <c r="BO204" s="100"/>
      <c r="BP204" s="100"/>
      <c r="BQ204" s="100"/>
      <c r="BR204" s="100"/>
      <c r="BS204" s="100"/>
      <c r="BT204" s="100"/>
      <c r="BU204" s="100"/>
      <c r="BV204" s="100"/>
      <c r="BW204" s="100"/>
      <c r="BX204" s="100"/>
      <c r="BY204" s="100"/>
      <c r="BZ204" s="100"/>
      <c r="CA204" s="100"/>
      <c r="CB204" s="154"/>
    </row>
    <row r="205" spans="1:80" s="131" customFormat="1" ht="22.5" customHeight="1" thickTop="1">
      <c r="A205" s="130"/>
      <c r="B205" s="130"/>
      <c r="C205" s="139"/>
      <c r="D205" s="130"/>
      <c r="E205" s="130"/>
      <c r="F205" s="130"/>
      <c r="G205" s="130"/>
      <c r="H205" s="130"/>
      <c r="I205" s="130"/>
      <c r="J205" s="130"/>
      <c r="K205" s="130"/>
      <c r="L205" s="130"/>
      <c r="M205" s="157"/>
      <c r="N205" s="130"/>
      <c r="O205" s="130"/>
      <c r="P205" s="130"/>
      <c r="Q205" s="130"/>
      <c r="R205" s="156"/>
      <c r="S205" s="156"/>
      <c r="T205" s="156"/>
      <c r="U205" s="130"/>
      <c r="V205" s="130"/>
      <c r="W205" s="130"/>
      <c r="X205" s="130"/>
      <c r="Y205" s="130"/>
      <c r="Z205" s="130"/>
      <c r="AA205" s="157"/>
      <c r="AB205" s="130"/>
      <c r="AC205" s="130"/>
      <c r="AD205" s="130"/>
      <c r="AE205" s="130"/>
      <c r="AF205" s="156"/>
      <c r="AG205" s="156"/>
      <c r="AH205" s="156"/>
      <c r="AI205" s="130"/>
      <c r="AJ205" s="130"/>
      <c r="AK205" s="130"/>
      <c r="AL205" s="130"/>
      <c r="AM205" s="130"/>
      <c r="AN205" s="130"/>
      <c r="AO205" s="157"/>
      <c r="AP205" s="130"/>
      <c r="AQ205" s="130"/>
      <c r="AR205" s="130"/>
      <c r="AS205" s="130"/>
      <c r="AT205" s="156"/>
      <c r="AU205" s="156"/>
      <c r="AV205" s="156"/>
      <c r="AW205" s="156"/>
      <c r="AX205" s="156"/>
      <c r="AY205" s="156"/>
      <c r="AZ205" s="156"/>
      <c r="BA205" s="130"/>
    </row>
    <row r="206" spans="1:80" s="131" customFormat="1" hidden="1">
      <c r="C206" s="139"/>
      <c r="D206" s="130"/>
      <c r="E206" s="130"/>
      <c r="F206" s="130"/>
      <c r="G206" s="130"/>
      <c r="H206" s="130"/>
      <c r="I206" s="130"/>
      <c r="J206" s="130"/>
      <c r="K206" s="130"/>
      <c r="L206" s="130"/>
      <c r="M206" s="157"/>
      <c r="N206" s="130"/>
      <c r="O206" s="130"/>
      <c r="P206" s="130"/>
      <c r="Q206" s="130"/>
      <c r="R206" s="156"/>
      <c r="S206" s="156"/>
      <c r="T206" s="156"/>
      <c r="U206" s="130"/>
      <c r="V206" s="130"/>
      <c r="W206" s="130"/>
      <c r="X206" s="130"/>
      <c r="Y206" s="130"/>
      <c r="Z206" s="130"/>
      <c r="AA206" s="157"/>
      <c r="AB206" s="130"/>
      <c r="AC206" s="130"/>
      <c r="AD206" s="130"/>
      <c r="AE206" s="130"/>
      <c r="AF206" s="156"/>
      <c r="AG206" s="156"/>
      <c r="AH206" s="156"/>
      <c r="AI206" s="130"/>
      <c r="AJ206" s="130"/>
      <c r="AK206" s="130"/>
      <c r="AL206" s="130"/>
      <c r="AM206" s="130"/>
      <c r="AN206" s="130"/>
      <c r="AO206" s="157"/>
      <c r="AP206" s="130"/>
      <c r="AQ206" s="130"/>
      <c r="AR206" s="130"/>
      <c r="AS206" s="130"/>
      <c r="AT206" s="156"/>
      <c r="AU206" s="156"/>
      <c r="AV206" s="156"/>
      <c r="AW206" s="156"/>
      <c r="AX206" s="156"/>
      <c r="AY206" s="156"/>
      <c r="AZ206" s="156"/>
      <c r="BA206" s="130"/>
    </row>
    <row r="207" spans="1:80" s="131" customFormat="1" hidden="1">
      <c r="C207" s="139"/>
      <c r="D207" s="130"/>
      <c r="E207" s="130"/>
      <c r="F207" s="130"/>
      <c r="G207" s="130"/>
      <c r="H207" s="130"/>
      <c r="I207" s="130"/>
      <c r="J207" s="130"/>
      <c r="K207" s="130"/>
      <c r="L207" s="130"/>
      <c r="M207" s="157"/>
      <c r="N207" s="130"/>
      <c r="O207" s="130"/>
      <c r="P207" s="130"/>
      <c r="Q207" s="130"/>
      <c r="R207" s="156"/>
      <c r="S207" s="156"/>
      <c r="T207" s="156"/>
      <c r="U207" s="130"/>
      <c r="V207" s="130"/>
      <c r="W207" s="130"/>
      <c r="X207" s="130"/>
      <c r="Y207" s="130"/>
      <c r="Z207" s="130"/>
      <c r="AA207" s="157"/>
      <c r="AB207" s="130"/>
      <c r="AC207" s="130"/>
      <c r="AD207" s="130"/>
      <c r="AE207" s="130"/>
      <c r="AF207" s="156"/>
      <c r="AG207" s="156"/>
      <c r="AH207" s="156"/>
      <c r="AI207" s="130"/>
      <c r="AJ207" s="130"/>
      <c r="AK207" s="130"/>
      <c r="AL207" s="130"/>
      <c r="AM207" s="130"/>
      <c r="AN207" s="130"/>
      <c r="AO207" s="157"/>
      <c r="AP207" s="130"/>
      <c r="AQ207" s="130"/>
      <c r="AR207" s="130"/>
      <c r="AS207" s="130"/>
      <c r="AT207" s="156"/>
      <c r="AU207" s="156"/>
      <c r="AV207" s="156"/>
      <c r="AW207" s="156"/>
      <c r="AX207" s="156"/>
      <c r="AY207" s="156"/>
      <c r="AZ207" s="156"/>
      <c r="BA207" s="130"/>
    </row>
    <row r="208" spans="1:80" s="131" customFormat="1" hidden="1">
      <c r="C208" s="139"/>
      <c r="D208" s="130"/>
      <c r="E208" s="130"/>
      <c r="F208" s="130"/>
      <c r="G208" s="130"/>
      <c r="H208" s="130"/>
      <c r="I208" s="130"/>
      <c r="J208" s="130"/>
      <c r="K208" s="130"/>
      <c r="L208" s="130"/>
      <c r="M208" s="157"/>
      <c r="N208" s="130"/>
      <c r="O208" s="130"/>
      <c r="P208" s="130"/>
      <c r="Q208" s="130"/>
      <c r="R208" s="156"/>
      <c r="S208" s="156"/>
      <c r="T208" s="156"/>
      <c r="U208" s="130"/>
      <c r="V208" s="130"/>
      <c r="W208" s="130"/>
      <c r="X208" s="130"/>
      <c r="Y208" s="130"/>
      <c r="Z208" s="130"/>
      <c r="AA208" s="157"/>
      <c r="AB208" s="130"/>
      <c r="AC208" s="130"/>
      <c r="AD208" s="130"/>
      <c r="AE208" s="130"/>
      <c r="AF208" s="156"/>
      <c r="AG208" s="156"/>
      <c r="AH208" s="156"/>
      <c r="AI208" s="130"/>
      <c r="AJ208" s="130"/>
      <c r="AK208" s="130"/>
      <c r="AL208" s="130"/>
      <c r="AM208" s="130"/>
      <c r="AN208" s="130"/>
      <c r="AO208" s="157"/>
      <c r="AP208" s="130"/>
      <c r="AQ208" s="130"/>
      <c r="AR208" s="130"/>
      <c r="AS208" s="130"/>
      <c r="AT208" s="156"/>
      <c r="AU208" s="156"/>
      <c r="AV208" s="156"/>
      <c r="AW208" s="156"/>
      <c r="AX208" s="156"/>
      <c r="AY208" s="156"/>
      <c r="AZ208" s="156"/>
      <c r="BA208" s="130"/>
    </row>
    <row r="209" spans="1:80" s="131" customFormat="1" hidden="1">
      <c r="C209" s="139"/>
      <c r="D209" s="130"/>
      <c r="E209" s="130"/>
      <c r="F209" s="130"/>
      <c r="G209" s="130"/>
      <c r="H209" s="130"/>
      <c r="I209" s="130"/>
      <c r="J209" s="130"/>
      <c r="K209" s="130"/>
      <c r="L209" s="130"/>
      <c r="M209" s="157"/>
      <c r="N209" s="130"/>
      <c r="O209" s="130"/>
      <c r="P209" s="130"/>
      <c r="Q209" s="130"/>
      <c r="R209" s="156"/>
      <c r="S209" s="156"/>
      <c r="T209" s="156"/>
      <c r="U209" s="130"/>
      <c r="V209" s="130"/>
      <c r="W209" s="130"/>
      <c r="X209" s="130"/>
      <c r="Y209" s="130"/>
      <c r="Z209" s="130"/>
      <c r="AA209" s="157"/>
      <c r="AB209" s="130"/>
      <c r="AC209" s="130"/>
      <c r="AD209" s="130"/>
      <c r="AE209" s="130"/>
      <c r="AF209" s="156"/>
      <c r="AG209" s="156"/>
      <c r="AH209" s="156"/>
      <c r="AI209" s="130"/>
      <c r="AJ209" s="130"/>
      <c r="AK209" s="130"/>
      <c r="AL209" s="130"/>
      <c r="AM209" s="130"/>
      <c r="AN209" s="130"/>
      <c r="AO209" s="157"/>
      <c r="AP209" s="130"/>
      <c r="AQ209" s="130"/>
      <c r="AR209" s="130"/>
      <c r="AS209" s="130"/>
      <c r="AT209" s="156"/>
      <c r="AU209" s="156"/>
      <c r="AV209" s="156"/>
      <c r="AW209" s="156"/>
      <c r="AX209" s="156"/>
      <c r="AY209" s="156"/>
      <c r="AZ209" s="156"/>
      <c r="BA209" s="130"/>
    </row>
    <row r="210" spans="1:80" s="131" customFormat="1" hidden="1">
      <c r="C210" s="139"/>
      <c r="D210" s="130"/>
      <c r="E210" s="130"/>
      <c r="F210" s="130"/>
      <c r="G210" s="130"/>
      <c r="H210" s="130"/>
      <c r="I210" s="130"/>
      <c r="J210" s="130"/>
      <c r="K210" s="130"/>
      <c r="L210" s="130"/>
      <c r="M210" s="157"/>
      <c r="N210" s="130"/>
      <c r="O210" s="130"/>
      <c r="P210" s="130"/>
      <c r="Q210" s="130"/>
      <c r="R210" s="156"/>
      <c r="S210" s="156"/>
      <c r="T210" s="156"/>
      <c r="U210" s="130"/>
      <c r="V210" s="130"/>
      <c r="W210" s="130"/>
      <c r="X210" s="130"/>
      <c r="Y210" s="130"/>
      <c r="Z210" s="130"/>
      <c r="AA210" s="157"/>
      <c r="AB210" s="130"/>
      <c r="AC210" s="130"/>
      <c r="AD210" s="130"/>
      <c r="AE210" s="130"/>
      <c r="AF210" s="156"/>
      <c r="AG210" s="156"/>
      <c r="AH210" s="156"/>
      <c r="AI210" s="130"/>
      <c r="AJ210" s="130"/>
      <c r="AK210" s="130"/>
      <c r="AL210" s="130"/>
      <c r="AM210" s="130"/>
      <c r="AN210" s="130"/>
      <c r="AO210" s="157"/>
      <c r="AP210" s="130"/>
      <c r="AQ210" s="130"/>
      <c r="AR210" s="130"/>
      <c r="AS210" s="130"/>
      <c r="AT210" s="156"/>
      <c r="AU210" s="156"/>
      <c r="AV210" s="156"/>
      <c r="AW210" s="156"/>
      <c r="AX210" s="156"/>
      <c r="AY210" s="156"/>
      <c r="AZ210" s="156"/>
      <c r="BA210" s="130"/>
    </row>
    <row r="211" spans="1:80" s="131" customFormat="1" hidden="1">
      <c r="C211" s="139"/>
      <c r="D211" s="130"/>
      <c r="E211" s="130"/>
      <c r="F211" s="130"/>
      <c r="G211" s="130"/>
      <c r="H211" s="130"/>
      <c r="I211" s="130"/>
      <c r="J211" s="130"/>
      <c r="K211" s="130"/>
      <c r="L211" s="130"/>
      <c r="M211" s="157"/>
      <c r="N211" s="130"/>
      <c r="O211" s="130"/>
      <c r="P211" s="130"/>
      <c r="Q211" s="130"/>
      <c r="R211" s="156"/>
      <c r="S211" s="156"/>
      <c r="T211" s="156"/>
      <c r="U211" s="130"/>
      <c r="V211" s="130"/>
      <c r="W211" s="130"/>
      <c r="X211" s="130"/>
      <c r="Y211" s="130"/>
      <c r="Z211" s="130"/>
      <c r="AA211" s="157"/>
      <c r="AB211" s="130"/>
      <c r="AC211" s="130"/>
      <c r="AD211" s="130"/>
      <c r="AE211" s="130"/>
      <c r="AF211" s="156"/>
      <c r="AG211" s="156"/>
      <c r="AH211" s="156"/>
      <c r="AI211" s="130"/>
      <c r="AJ211" s="130"/>
      <c r="AK211" s="130"/>
      <c r="AL211" s="130"/>
      <c r="AM211" s="130"/>
      <c r="AN211" s="130"/>
      <c r="AO211" s="157"/>
      <c r="AP211" s="130"/>
      <c r="AQ211" s="130"/>
      <c r="AR211" s="130"/>
      <c r="AS211" s="130"/>
      <c r="AT211" s="156"/>
      <c r="AU211" s="156"/>
      <c r="AV211" s="156"/>
      <c r="AW211" s="156"/>
      <c r="AX211" s="156"/>
      <c r="AY211" s="156"/>
      <c r="AZ211" s="156"/>
      <c r="BA211" s="130"/>
    </row>
    <row r="212" spans="1:80" s="131" customFormat="1" hidden="1">
      <c r="C212" s="139"/>
      <c r="D212" s="130"/>
      <c r="E212" s="130"/>
      <c r="F212" s="130"/>
      <c r="G212" s="130"/>
      <c r="H212" s="130"/>
      <c r="I212" s="130"/>
      <c r="J212" s="130"/>
      <c r="K212" s="130"/>
      <c r="L212" s="130"/>
      <c r="M212" s="157"/>
      <c r="N212" s="130"/>
      <c r="O212" s="130"/>
      <c r="P212" s="130"/>
      <c r="Q212" s="130"/>
      <c r="R212" s="156"/>
      <c r="S212" s="156"/>
      <c r="T212" s="156"/>
      <c r="U212" s="130"/>
      <c r="V212" s="130"/>
      <c r="W212" s="130"/>
      <c r="X212" s="130"/>
      <c r="Y212" s="130"/>
      <c r="Z212" s="130"/>
      <c r="AA212" s="157"/>
      <c r="AB212" s="130"/>
      <c r="AC212" s="130"/>
      <c r="AD212" s="130"/>
      <c r="AE212" s="130"/>
      <c r="AF212" s="156"/>
      <c r="AG212" s="156"/>
      <c r="AH212" s="156"/>
      <c r="AI212" s="130"/>
      <c r="AJ212" s="130"/>
      <c r="AK212" s="130"/>
      <c r="AL212" s="130"/>
      <c r="AM212" s="130"/>
      <c r="AN212" s="130"/>
      <c r="AO212" s="157"/>
      <c r="AP212" s="130"/>
      <c r="AQ212" s="130"/>
      <c r="AR212" s="130"/>
      <c r="AS212" s="130"/>
      <c r="AT212" s="156"/>
      <c r="AU212" s="156"/>
      <c r="AV212" s="156"/>
      <c r="AW212" s="156"/>
      <c r="AX212" s="156"/>
      <c r="AY212" s="156"/>
      <c r="AZ212" s="156"/>
      <c r="BA212" s="130"/>
    </row>
    <row r="213" spans="1:80" s="131" customFormat="1" hidden="1">
      <c r="C213" s="139"/>
      <c r="D213" s="130"/>
      <c r="E213" s="130"/>
      <c r="F213" s="130"/>
      <c r="G213" s="130"/>
      <c r="H213" s="130"/>
      <c r="I213" s="130"/>
      <c r="J213" s="130"/>
      <c r="K213" s="130"/>
      <c r="L213" s="130"/>
      <c r="M213" s="157"/>
      <c r="N213" s="130"/>
      <c r="O213" s="130"/>
      <c r="P213" s="130"/>
      <c r="Q213" s="130"/>
      <c r="R213" s="156"/>
      <c r="S213" s="156"/>
      <c r="T213" s="156"/>
      <c r="U213" s="130"/>
      <c r="V213" s="130"/>
      <c r="W213" s="130"/>
      <c r="X213" s="130"/>
      <c r="Y213" s="130"/>
      <c r="Z213" s="130"/>
      <c r="AA213" s="157"/>
      <c r="AB213" s="130"/>
      <c r="AC213" s="130"/>
      <c r="AD213" s="130"/>
      <c r="AE213" s="130"/>
      <c r="AF213" s="156"/>
      <c r="AG213" s="156"/>
      <c r="AH213" s="156"/>
      <c r="AI213" s="130"/>
      <c r="AJ213" s="130"/>
      <c r="AK213" s="130"/>
      <c r="AL213" s="130"/>
      <c r="AM213" s="130"/>
      <c r="AN213" s="130"/>
      <c r="AO213" s="157"/>
      <c r="AP213" s="130"/>
      <c r="AQ213" s="130"/>
      <c r="AR213" s="130"/>
      <c r="AS213" s="130"/>
      <c r="AT213" s="156"/>
      <c r="AU213" s="156"/>
      <c r="AV213" s="156"/>
      <c r="AW213" s="156"/>
      <c r="AX213" s="156"/>
      <c r="AY213" s="156"/>
      <c r="AZ213" s="156"/>
      <c r="BA213" s="130"/>
    </row>
    <row r="214" spans="1:80" s="131" customFormat="1" hidden="1">
      <c r="C214" s="139"/>
      <c r="D214" s="130"/>
      <c r="E214" s="130"/>
      <c r="F214" s="130"/>
      <c r="G214" s="130"/>
      <c r="H214" s="130"/>
      <c r="I214" s="130"/>
      <c r="J214" s="130"/>
      <c r="K214" s="130"/>
      <c r="L214" s="130"/>
      <c r="M214" s="157"/>
      <c r="N214" s="130"/>
      <c r="O214" s="130"/>
      <c r="P214" s="130"/>
      <c r="Q214" s="130"/>
      <c r="R214" s="156"/>
      <c r="S214" s="156"/>
      <c r="T214" s="156"/>
      <c r="U214" s="130"/>
      <c r="V214" s="130"/>
      <c r="W214" s="130"/>
      <c r="X214" s="130"/>
      <c r="Y214" s="130"/>
      <c r="Z214" s="130"/>
      <c r="AA214" s="157"/>
      <c r="AB214" s="130"/>
      <c r="AC214" s="130"/>
      <c r="AD214" s="130"/>
      <c r="AE214" s="130"/>
      <c r="AF214" s="156"/>
      <c r="AG214" s="156"/>
      <c r="AH214" s="156"/>
      <c r="AI214" s="130"/>
      <c r="AJ214" s="130"/>
      <c r="AK214" s="130"/>
      <c r="AL214" s="130"/>
      <c r="AM214" s="130"/>
      <c r="AN214" s="130"/>
      <c r="AO214" s="157"/>
      <c r="AP214" s="130"/>
      <c r="AQ214" s="130"/>
      <c r="AR214" s="130"/>
      <c r="AS214" s="130"/>
      <c r="AT214" s="156"/>
      <c r="AU214" s="156"/>
      <c r="AV214" s="156"/>
      <c r="AW214" s="156"/>
      <c r="AX214" s="156"/>
      <c r="AY214" s="156"/>
      <c r="AZ214" s="156"/>
      <c r="BA214" s="130"/>
    </row>
    <row r="215" spans="1:80" s="131" customFormat="1" hidden="1">
      <c r="C215" s="139"/>
      <c r="D215" s="130"/>
      <c r="E215" s="130"/>
      <c r="F215" s="130"/>
      <c r="G215" s="130"/>
      <c r="H215" s="130"/>
      <c r="I215" s="130"/>
      <c r="J215" s="130"/>
      <c r="K215" s="130"/>
      <c r="L215" s="130"/>
      <c r="M215" s="157"/>
      <c r="N215" s="130"/>
      <c r="O215" s="130"/>
      <c r="P215" s="130"/>
      <c r="Q215" s="130"/>
      <c r="R215" s="156"/>
      <c r="S215" s="156"/>
      <c r="T215" s="156"/>
      <c r="U215" s="130"/>
      <c r="V215" s="130"/>
      <c r="W215" s="130"/>
      <c r="X215" s="130"/>
      <c r="Y215" s="130"/>
      <c r="Z215" s="130"/>
      <c r="AA215" s="157"/>
      <c r="AB215" s="130"/>
      <c r="AC215" s="130"/>
      <c r="AD215" s="130"/>
      <c r="AE215" s="130"/>
      <c r="AF215" s="156"/>
      <c r="AG215" s="156"/>
      <c r="AH215" s="156"/>
      <c r="AI215" s="130"/>
      <c r="AJ215" s="130"/>
      <c r="AK215" s="130"/>
      <c r="AL215" s="130"/>
      <c r="AM215" s="130"/>
      <c r="AN215" s="130"/>
      <c r="AO215" s="157"/>
      <c r="AP215" s="130"/>
      <c r="AQ215" s="130"/>
      <c r="AR215" s="130"/>
      <c r="AS215" s="130"/>
      <c r="AT215" s="156"/>
      <c r="AU215" s="156"/>
      <c r="AV215" s="156"/>
      <c r="AW215" s="156"/>
      <c r="AX215" s="156"/>
      <c r="AY215" s="156"/>
      <c r="AZ215" s="156"/>
      <c r="BA215" s="130"/>
    </row>
    <row r="216" spans="1:80" s="163" customFormat="1" hidden="1">
      <c r="A216" s="178"/>
      <c r="B216" s="178"/>
      <c r="C216" s="179"/>
      <c r="D216" s="133"/>
      <c r="E216" s="133"/>
      <c r="F216" s="133"/>
      <c r="G216" s="133"/>
      <c r="H216" s="133"/>
      <c r="I216" s="133"/>
      <c r="J216" s="133"/>
      <c r="K216" s="133"/>
      <c r="L216" s="133"/>
      <c r="M216" s="159"/>
      <c r="N216" s="133"/>
      <c r="O216" s="160"/>
      <c r="P216" s="160"/>
      <c r="Q216" s="160"/>
      <c r="R216" s="161"/>
      <c r="S216" s="161"/>
      <c r="T216" s="161"/>
      <c r="U216" s="133"/>
      <c r="V216" s="133"/>
      <c r="W216" s="133"/>
      <c r="X216" s="133"/>
      <c r="Y216" s="133"/>
      <c r="Z216" s="133"/>
      <c r="AA216" s="159"/>
      <c r="AB216" s="133"/>
      <c r="AC216" s="160"/>
      <c r="AD216" s="160"/>
      <c r="AE216" s="160"/>
      <c r="AF216" s="161"/>
      <c r="AG216" s="161"/>
      <c r="AH216" s="161"/>
      <c r="AI216" s="133"/>
      <c r="AJ216" s="133"/>
      <c r="AK216" s="133"/>
      <c r="AL216" s="133"/>
      <c r="AM216" s="133"/>
      <c r="AN216" s="133"/>
      <c r="AO216" s="159"/>
      <c r="AP216" s="133"/>
      <c r="AQ216" s="160"/>
      <c r="AR216" s="160"/>
      <c r="AS216" s="160"/>
      <c r="AT216" s="161"/>
      <c r="AU216" s="161"/>
      <c r="AV216" s="161"/>
      <c r="AW216" s="156"/>
      <c r="AX216" s="156"/>
      <c r="AY216" s="156"/>
      <c r="AZ216" s="156"/>
      <c r="BA216" s="130"/>
      <c r="BB216" s="131"/>
      <c r="BC216" s="131"/>
      <c r="BD216" s="131"/>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62"/>
    </row>
    <row r="217" spans="1:80" s="169" customFormat="1" hidden="1">
      <c r="A217" s="178"/>
      <c r="B217" s="178"/>
      <c r="C217" s="170"/>
      <c r="D217" s="134"/>
      <c r="E217" s="134"/>
      <c r="F217" s="134"/>
      <c r="G217" s="134"/>
      <c r="H217" s="134"/>
      <c r="I217" s="134"/>
      <c r="J217" s="134"/>
      <c r="K217" s="134"/>
      <c r="L217" s="134"/>
      <c r="M217" s="165"/>
      <c r="N217" s="134"/>
      <c r="O217" s="166"/>
      <c r="P217" s="166"/>
      <c r="Q217" s="166"/>
      <c r="R217" s="167"/>
      <c r="S217" s="167"/>
      <c r="T217" s="167"/>
      <c r="U217" s="134"/>
      <c r="V217" s="134"/>
      <c r="W217" s="134"/>
      <c r="X217" s="134"/>
      <c r="Y217" s="134"/>
      <c r="Z217" s="134"/>
      <c r="AA217" s="165"/>
      <c r="AB217" s="134"/>
      <c r="AC217" s="166"/>
      <c r="AD217" s="166"/>
      <c r="AE217" s="166"/>
      <c r="AF217" s="167"/>
      <c r="AG217" s="167"/>
      <c r="AH217" s="167"/>
      <c r="AI217" s="134"/>
      <c r="AJ217" s="134"/>
      <c r="AK217" s="134"/>
      <c r="AL217" s="134"/>
      <c r="AM217" s="134"/>
      <c r="AN217" s="134"/>
      <c r="AO217" s="165"/>
      <c r="AP217" s="134"/>
      <c r="AQ217" s="166"/>
      <c r="AR217" s="166"/>
      <c r="AS217" s="166"/>
      <c r="AT217" s="167"/>
      <c r="AU217" s="167"/>
      <c r="AV217" s="167"/>
      <c r="AW217" s="156"/>
      <c r="AX217" s="156"/>
      <c r="AY217" s="156"/>
      <c r="AZ217" s="156"/>
      <c r="BA217" s="130"/>
      <c r="BB217" s="131"/>
      <c r="BC217" s="131"/>
      <c r="BD217" s="131"/>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68"/>
    </row>
    <row r="218" spans="1:80" s="169" customFormat="1" hidden="1">
      <c r="A218" s="178"/>
      <c r="B218" s="178"/>
      <c r="C218" s="170"/>
      <c r="D218" s="134"/>
      <c r="E218" s="134"/>
      <c r="F218" s="134"/>
      <c r="G218" s="134"/>
      <c r="H218" s="134"/>
      <c r="I218" s="134"/>
      <c r="J218" s="134"/>
      <c r="K218" s="134"/>
      <c r="L218" s="134"/>
      <c r="M218" s="165"/>
      <c r="N218" s="134"/>
      <c r="O218" s="166"/>
      <c r="P218" s="166"/>
      <c r="Q218" s="166"/>
      <c r="R218" s="167"/>
      <c r="S218" s="167"/>
      <c r="T218" s="167"/>
      <c r="U218" s="134"/>
      <c r="V218" s="134"/>
      <c r="W218" s="134"/>
      <c r="X218" s="134"/>
      <c r="Y218" s="134"/>
      <c r="Z218" s="134"/>
      <c r="AA218" s="165"/>
      <c r="AB218" s="134"/>
      <c r="AC218" s="166"/>
      <c r="AD218" s="166"/>
      <c r="AE218" s="166"/>
      <c r="AF218" s="167"/>
      <c r="AG218" s="167"/>
      <c r="AH218" s="167"/>
      <c r="AI218" s="134"/>
      <c r="AJ218" s="134"/>
      <c r="AK218" s="134"/>
      <c r="AL218" s="134"/>
      <c r="AM218" s="134"/>
      <c r="AN218" s="134"/>
      <c r="AO218" s="165"/>
      <c r="AP218" s="134"/>
      <c r="AQ218" s="166"/>
      <c r="AR218" s="166"/>
      <c r="AS218" s="166"/>
      <c r="AT218" s="167"/>
      <c r="AU218" s="167"/>
      <c r="AV218" s="167"/>
      <c r="AW218" s="156"/>
      <c r="AX218" s="156"/>
      <c r="AY218" s="156"/>
      <c r="AZ218" s="156"/>
      <c r="BA218" s="130"/>
      <c r="BB218" s="131"/>
      <c r="BC218" s="131"/>
      <c r="BD218" s="131"/>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68"/>
    </row>
    <row r="219" spans="1:80" s="169" customFormat="1" hidden="1">
      <c r="A219" s="178"/>
      <c r="B219" s="178"/>
      <c r="C219" s="170"/>
      <c r="D219" s="134"/>
      <c r="E219" s="134"/>
      <c r="F219" s="134"/>
      <c r="G219" s="134"/>
      <c r="H219" s="134"/>
      <c r="I219" s="134"/>
      <c r="J219" s="134"/>
      <c r="K219" s="134"/>
      <c r="L219" s="134"/>
      <c r="M219" s="165"/>
      <c r="N219" s="134"/>
      <c r="O219" s="166"/>
      <c r="P219" s="166"/>
      <c r="Q219" s="166"/>
      <c r="R219" s="167"/>
      <c r="S219" s="167"/>
      <c r="T219" s="167"/>
      <c r="U219" s="134"/>
      <c r="V219" s="134"/>
      <c r="W219" s="134"/>
      <c r="X219" s="134"/>
      <c r="Y219" s="134"/>
      <c r="Z219" s="134"/>
      <c r="AA219" s="165"/>
      <c r="AB219" s="134"/>
      <c r="AC219" s="166"/>
      <c r="AD219" s="166"/>
      <c r="AE219" s="166"/>
      <c r="AF219" s="167"/>
      <c r="AG219" s="167"/>
      <c r="AH219" s="167"/>
      <c r="AI219" s="134"/>
      <c r="AJ219" s="134"/>
      <c r="AK219" s="134"/>
      <c r="AL219" s="134"/>
      <c r="AM219" s="134"/>
      <c r="AN219" s="134"/>
      <c r="AO219" s="165"/>
      <c r="AP219" s="134"/>
      <c r="AQ219" s="166"/>
      <c r="AR219" s="166"/>
      <c r="AS219" s="166"/>
      <c r="AT219" s="167"/>
      <c r="AU219" s="167"/>
      <c r="AV219" s="167"/>
      <c r="AW219" s="156"/>
      <c r="AX219" s="156"/>
      <c r="AY219" s="156"/>
      <c r="AZ219" s="156"/>
      <c r="BA219" s="130"/>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68"/>
    </row>
    <row r="220" spans="1:80" s="169" customFormat="1" hidden="1">
      <c r="A220" s="178"/>
      <c r="B220" s="178"/>
      <c r="C220" s="170"/>
      <c r="D220" s="134"/>
      <c r="E220" s="134"/>
      <c r="F220" s="134"/>
      <c r="G220" s="134"/>
      <c r="H220" s="134"/>
      <c r="I220" s="134"/>
      <c r="J220" s="134"/>
      <c r="K220" s="134"/>
      <c r="L220" s="134"/>
      <c r="M220" s="165"/>
      <c r="N220" s="134"/>
      <c r="O220" s="166"/>
      <c r="P220" s="166"/>
      <c r="Q220" s="166"/>
      <c r="R220" s="167"/>
      <c r="S220" s="167"/>
      <c r="T220" s="167"/>
      <c r="U220" s="134"/>
      <c r="V220" s="134"/>
      <c r="W220" s="134"/>
      <c r="X220" s="134"/>
      <c r="Y220" s="134"/>
      <c r="Z220" s="134"/>
      <c r="AA220" s="165"/>
      <c r="AB220" s="134"/>
      <c r="AC220" s="166"/>
      <c r="AD220" s="166"/>
      <c r="AE220" s="166"/>
      <c r="AF220" s="167"/>
      <c r="AG220" s="167"/>
      <c r="AH220" s="167"/>
      <c r="AI220" s="134"/>
      <c r="AJ220" s="134"/>
      <c r="AK220" s="134"/>
      <c r="AL220" s="134"/>
      <c r="AM220" s="134"/>
      <c r="AN220" s="134"/>
      <c r="AO220" s="165"/>
      <c r="AP220" s="134"/>
      <c r="AQ220" s="166"/>
      <c r="AR220" s="166"/>
      <c r="AS220" s="166"/>
      <c r="AT220" s="167"/>
      <c r="AU220" s="167"/>
      <c r="AV220" s="167"/>
      <c r="AW220" s="156"/>
      <c r="AX220" s="156"/>
      <c r="AY220" s="156"/>
      <c r="AZ220" s="156"/>
      <c r="BA220" s="130"/>
      <c r="BB220" s="131"/>
      <c r="BC220" s="131"/>
      <c r="BD220" s="131"/>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68"/>
    </row>
    <row r="221" spans="1:80" s="169" customFormat="1" hidden="1">
      <c r="A221" s="178"/>
      <c r="B221" s="178"/>
      <c r="C221" s="170"/>
      <c r="D221" s="134"/>
      <c r="E221" s="134"/>
      <c r="F221" s="134"/>
      <c r="G221" s="134"/>
      <c r="H221" s="134"/>
      <c r="I221" s="134"/>
      <c r="J221" s="134"/>
      <c r="K221" s="134"/>
      <c r="L221" s="134"/>
      <c r="M221" s="165"/>
      <c r="N221" s="134"/>
      <c r="O221" s="166"/>
      <c r="P221" s="166"/>
      <c r="Q221" s="166"/>
      <c r="R221" s="167"/>
      <c r="S221" s="167"/>
      <c r="T221" s="167"/>
      <c r="U221" s="134"/>
      <c r="V221" s="134"/>
      <c r="W221" s="134"/>
      <c r="X221" s="134"/>
      <c r="Y221" s="134"/>
      <c r="Z221" s="134"/>
      <c r="AA221" s="165"/>
      <c r="AB221" s="134"/>
      <c r="AC221" s="166"/>
      <c r="AD221" s="166"/>
      <c r="AE221" s="166"/>
      <c r="AF221" s="167"/>
      <c r="AG221" s="167"/>
      <c r="AH221" s="167"/>
      <c r="AI221" s="134"/>
      <c r="AJ221" s="134"/>
      <c r="AK221" s="134"/>
      <c r="AL221" s="134"/>
      <c r="AM221" s="134"/>
      <c r="AN221" s="134"/>
      <c r="AO221" s="165"/>
      <c r="AP221" s="134"/>
      <c r="AQ221" s="166"/>
      <c r="AR221" s="166"/>
      <c r="AS221" s="166"/>
      <c r="AT221" s="167"/>
      <c r="AU221" s="167"/>
      <c r="AV221" s="167"/>
      <c r="AW221" s="156"/>
      <c r="AX221" s="156"/>
      <c r="AY221" s="156"/>
      <c r="AZ221" s="156"/>
      <c r="BA221" s="130"/>
      <c r="BB221" s="131"/>
      <c r="BC221" s="131"/>
      <c r="BD221" s="131"/>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68"/>
    </row>
    <row r="222" spans="1:80" s="169" customFormat="1" hidden="1">
      <c r="A222" s="178"/>
      <c r="B222" s="178"/>
      <c r="C222" s="170"/>
      <c r="D222" s="134"/>
      <c r="E222" s="134"/>
      <c r="F222" s="134"/>
      <c r="G222" s="134"/>
      <c r="H222" s="134"/>
      <c r="I222" s="134"/>
      <c r="J222" s="134"/>
      <c r="K222" s="134"/>
      <c r="L222" s="134"/>
      <c r="M222" s="165"/>
      <c r="N222" s="134"/>
      <c r="O222" s="166"/>
      <c r="P222" s="166"/>
      <c r="Q222" s="166"/>
      <c r="R222" s="167"/>
      <c r="S222" s="167"/>
      <c r="T222" s="167"/>
      <c r="U222" s="134"/>
      <c r="V222" s="134"/>
      <c r="W222" s="134"/>
      <c r="X222" s="134"/>
      <c r="Y222" s="134"/>
      <c r="Z222" s="134"/>
      <c r="AA222" s="165"/>
      <c r="AB222" s="134"/>
      <c r="AC222" s="166"/>
      <c r="AD222" s="166"/>
      <c r="AE222" s="166"/>
      <c r="AF222" s="167"/>
      <c r="AG222" s="167"/>
      <c r="AH222" s="167"/>
      <c r="AI222" s="134"/>
      <c r="AJ222" s="134"/>
      <c r="AK222" s="134"/>
      <c r="AL222" s="134"/>
      <c r="AM222" s="134"/>
      <c r="AN222" s="134"/>
      <c r="AO222" s="165"/>
      <c r="AP222" s="134"/>
      <c r="AQ222" s="166"/>
      <c r="AR222" s="166"/>
      <c r="AS222" s="166"/>
      <c r="AT222" s="167"/>
      <c r="AU222" s="167"/>
      <c r="AV222" s="167"/>
      <c r="AW222" s="156"/>
      <c r="AX222" s="156"/>
      <c r="AY222" s="156"/>
      <c r="AZ222" s="156"/>
      <c r="BA222" s="130"/>
      <c r="BB222" s="131"/>
      <c r="BC222" s="131"/>
      <c r="BD222" s="131"/>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68"/>
    </row>
    <row r="223" spans="1:80" s="169" customFormat="1" hidden="1">
      <c r="A223" s="178"/>
      <c r="B223" s="178"/>
      <c r="C223" s="170"/>
      <c r="D223" s="134"/>
      <c r="E223" s="134"/>
      <c r="F223" s="134"/>
      <c r="G223" s="134"/>
      <c r="H223" s="134"/>
      <c r="I223" s="134"/>
      <c r="J223" s="134"/>
      <c r="K223" s="134"/>
      <c r="L223" s="134"/>
      <c r="M223" s="165"/>
      <c r="N223" s="134"/>
      <c r="O223" s="166"/>
      <c r="P223" s="166"/>
      <c r="Q223" s="166"/>
      <c r="R223" s="167"/>
      <c r="S223" s="167"/>
      <c r="T223" s="167"/>
      <c r="U223" s="134"/>
      <c r="V223" s="134"/>
      <c r="W223" s="134"/>
      <c r="X223" s="134"/>
      <c r="Y223" s="134"/>
      <c r="Z223" s="134"/>
      <c r="AA223" s="165"/>
      <c r="AB223" s="134"/>
      <c r="AC223" s="166"/>
      <c r="AD223" s="166"/>
      <c r="AE223" s="166"/>
      <c r="AF223" s="167"/>
      <c r="AG223" s="167"/>
      <c r="AH223" s="167"/>
      <c r="AI223" s="134"/>
      <c r="AJ223" s="134"/>
      <c r="AK223" s="134"/>
      <c r="AL223" s="134"/>
      <c r="AM223" s="134"/>
      <c r="AN223" s="134"/>
      <c r="AO223" s="165"/>
      <c r="AP223" s="134"/>
      <c r="AQ223" s="166"/>
      <c r="AR223" s="166"/>
      <c r="AS223" s="166"/>
      <c r="AT223" s="167"/>
      <c r="AU223" s="167"/>
      <c r="AV223" s="167"/>
      <c r="AW223" s="156"/>
      <c r="AX223" s="156"/>
      <c r="AY223" s="156"/>
      <c r="AZ223" s="156"/>
      <c r="BA223" s="130"/>
      <c r="BB223" s="131"/>
      <c r="BC223" s="131"/>
      <c r="BD223" s="131"/>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68"/>
    </row>
    <row r="224" spans="1:80" s="169" customFormat="1" hidden="1">
      <c r="A224" s="178"/>
      <c r="B224" s="178"/>
      <c r="C224" s="170"/>
      <c r="D224" s="134"/>
      <c r="E224" s="134"/>
      <c r="F224" s="134"/>
      <c r="G224" s="134"/>
      <c r="H224" s="134"/>
      <c r="I224" s="134"/>
      <c r="J224" s="134"/>
      <c r="K224" s="134"/>
      <c r="L224" s="134"/>
      <c r="M224" s="165"/>
      <c r="N224" s="134"/>
      <c r="O224" s="166"/>
      <c r="P224" s="166"/>
      <c r="Q224" s="166"/>
      <c r="R224" s="167"/>
      <c r="S224" s="167"/>
      <c r="T224" s="167"/>
      <c r="U224" s="134"/>
      <c r="V224" s="134"/>
      <c r="W224" s="134"/>
      <c r="X224" s="134"/>
      <c r="Y224" s="134"/>
      <c r="Z224" s="134"/>
      <c r="AA224" s="165"/>
      <c r="AB224" s="134"/>
      <c r="AC224" s="166"/>
      <c r="AD224" s="166"/>
      <c r="AE224" s="166"/>
      <c r="AF224" s="167"/>
      <c r="AG224" s="167"/>
      <c r="AH224" s="167"/>
      <c r="AI224" s="134"/>
      <c r="AJ224" s="134"/>
      <c r="AK224" s="134"/>
      <c r="AL224" s="134"/>
      <c r="AM224" s="134"/>
      <c r="AN224" s="134"/>
      <c r="AO224" s="165"/>
      <c r="AP224" s="134"/>
      <c r="AQ224" s="166"/>
      <c r="AR224" s="166"/>
      <c r="AS224" s="166"/>
      <c r="AT224" s="167"/>
      <c r="AU224" s="167"/>
      <c r="AV224" s="167"/>
      <c r="AW224" s="156"/>
      <c r="AX224" s="156"/>
      <c r="AY224" s="156"/>
      <c r="AZ224" s="156"/>
      <c r="BA224" s="130"/>
      <c r="BB224" s="131"/>
      <c r="BC224" s="131"/>
      <c r="BD224" s="131"/>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68"/>
    </row>
    <row r="225" spans="1:80" s="169" customFormat="1" hidden="1">
      <c r="A225" s="178"/>
      <c r="B225" s="178"/>
      <c r="C225" s="170"/>
      <c r="D225" s="134"/>
      <c r="E225" s="134"/>
      <c r="F225" s="134"/>
      <c r="G225" s="134"/>
      <c r="H225" s="134"/>
      <c r="I225" s="134"/>
      <c r="J225" s="134"/>
      <c r="K225" s="134"/>
      <c r="L225" s="134"/>
      <c r="M225" s="165"/>
      <c r="N225" s="134"/>
      <c r="O225" s="166"/>
      <c r="P225" s="166"/>
      <c r="Q225" s="166"/>
      <c r="R225" s="167"/>
      <c r="S225" s="167"/>
      <c r="T225" s="167"/>
      <c r="U225" s="134"/>
      <c r="V225" s="134"/>
      <c r="W225" s="134"/>
      <c r="X225" s="134"/>
      <c r="Y225" s="134"/>
      <c r="Z225" s="134"/>
      <c r="AA225" s="165"/>
      <c r="AB225" s="134"/>
      <c r="AC225" s="166"/>
      <c r="AD225" s="166"/>
      <c r="AE225" s="166"/>
      <c r="AF225" s="167"/>
      <c r="AG225" s="167"/>
      <c r="AH225" s="167"/>
      <c r="AI225" s="134"/>
      <c r="AJ225" s="134"/>
      <c r="AK225" s="134"/>
      <c r="AL225" s="134"/>
      <c r="AM225" s="134"/>
      <c r="AN225" s="134"/>
      <c r="AO225" s="165"/>
      <c r="AP225" s="134"/>
      <c r="AQ225" s="166"/>
      <c r="AR225" s="166"/>
      <c r="AS225" s="166"/>
      <c r="AT225" s="167"/>
      <c r="AU225" s="167"/>
      <c r="AV225" s="167"/>
      <c r="AW225" s="156"/>
      <c r="AX225" s="156"/>
      <c r="AY225" s="156"/>
      <c r="AZ225" s="156"/>
      <c r="BA225" s="130"/>
      <c r="BB225" s="131"/>
      <c r="BC225" s="131"/>
      <c r="BD225" s="131"/>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68"/>
    </row>
    <row r="226" spans="1:80" s="169" customFormat="1" hidden="1">
      <c r="A226" s="178"/>
      <c r="B226" s="178"/>
      <c r="C226" s="170"/>
      <c r="D226" s="134"/>
      <c r="E226" s="134"/>
      <c r="F226" s="134"/>
      <c r="G226" s="134"/>
      <c r="H226" s="134"/>
      <c r="I226" s="134"/>
      <c r="J226" s="134"/>
      <c r="K226" s="134"/>
      <c r="L226" s="134"/>
      <c r="M226" s="165"/>
      <c r="N226" s="134"/>
      <c r="O226" s="166"/>
      <c r="P226" s="166"/>
      <c r="Q226" s="166"/>
      <c r="R226" s="167"/>
      <c r="S226" s="167"/>
      <c r="T226" s="167"/>
      <c r="U226" s="134"/>
      <c r="V226" s="134"/>
      <c r="W226" s="134"/>
      <c r="X226" s="134"/>
      <c r="Y226" s="134"/>
      <c r="Z226" s="134"/>
      <c r="AA226" s="165"/>
      <c r="AB226" s="134"/>
      <c r="AC226" s="166"/>
      <c r="AD226" s="166"/>
      <c r="AE226" s="166"/>
      <c r="AF226" s="167"/>
      <c r="AG226" s="167"/>
      <c r="AH226" s="167"/>
      <c r="AI226" s="134"/>
      <c r="AJ226" s="134"/>
      <c r="AK226" s="134"/>
      <c r="AL226" s="134"/>
      <c r="AM226" s="134"/>
      <c r="AN226" s="134"/>
      <c r="AO226" s="165"/>
      <c r="AP226" s="134"/>
      <c r="AQ226" s="166"/>
      <c r="AR226" s="166"/>
      <c r="AS226" s="166"/>
      <c r="AT226" s="167"/>
      <c r="AU226" s="167"/>
      <c r="AV226" s="167"/>
      <c r="AW226" s="156"/>
      <c r="AX226" s="156"/>
      <c r="AY226" s="156"/>
      <c r="AZ226" s="156"/>
      <c r="BA226" s="130"/>
      <c r="BB226" s="131"/>
      <c r="BC226" s="131"/>
      <c r="BD226" s="131"/>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68"/>
    </row>
    <row r="227" spans="1:80" s="169" customFormat="1" hidden="1">
      <c r="A227" s="178"/>
      <c r="B227" s="178"/>
      <c r="C227" s="170"/>
      <c r="D227" s="134"/>
      <c r="E227" s="134"/>
      <c r="F227" s="134"/>
      <c r="G227" s="134"/>
      <c r="H227" s="134"/>
      <c r="I227" s="134"/>
      <c r="J227" s="134"/>
      <c r="K227" s="134"/>
      <c r="L227" s="134"/>
      <c r="M227" s="165"/>
      <c r="N227" s="134"/>
      <c r="O227" s="166"/>
      <c r="P227" s="166"/>
      <c r="Q227" s="166"/>
      <c r="R227" s="167"/>
      <c r="S227" s="167"/>
      <c r="T227" s="167"/>
      <c r="U227" s="134"/>
      <c r="V227" s="134"/>
      <c r="W227" s="134"/>
      <c r="X227" s="134"/>
      <c r="Y227" s="134"/>
      <c r="Z227" s="134"/>
      <c r="AA227" s="165"/>
      <c r="AB227" s="134"/>
      <c r="AC227" s="166"/>
      <c r="AD227" s="166"/>
      <c r="AE227" s="166"/>
      <c r="AF227" s="167"/>
      <c r="AG227" s="167"/>
      <c r="AH227" s="167"/>
      <c r="AI227" s="134"/>
      <c r="AJ227" s="134"/>
      <c r="AK227" s="134"/>
      <c r="AL227" s="134"/>
      <c r="AM227" s="134"/>
      <c r="AN227" s="134"/>
      <c r="AO227" s="165"/>
      <c r="AP227" s="134"/>
      <c r="AQ227" s="166"/>
      <c r="AR227" s="166"/>
      <c r="AS227" s="166"/>
      <c r="AT227" s="167"/>
      <c r="AU227" s="167"/>
      <c r="AV227" s="167"/>
      <c r="AW227" s="156"/>
      <c r="AX227" s="156"/>
      <c r="AY227" s="156"/>
      <c r="AZ227" s="156"/>
      <c r="BA227" s="130"/>
      <c r="BB227" s="131"/>
      <c r="BC227" s="131"/>
      <c r="BD227" s="131"/>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68"/>
    </row>
    <row r="228" spans="1:80" s="169" customFormat="1" hidden="1">
      <c r="A228" s="178"/>
      <c r="B228" s="178"/>
      <c r="C228" s="170"/>
      <c r="D228" s="134"/>
      <c r="E228" s="134"/>
      <c r="F228" s="134"/>
      <c r="G228" s="134"/>
      <c r="H228" s="134"/>
      <c r="I228" s="134"/>
      <c r="J228" s="134"/>
      <c r="K228" s="134"/>
      <c r="L228" s="134"/>
      <c r="M228" s="165"/>
      <c r="N228" s="134"/>
      <c r="O228" s="166"/>
      <c r="P228" s="166"/>
      <c r="Q228" s="166"/>
      <c r="R228" s="167"/>
      <c r="S228" s="167"/>
      <c r="T228" s="167"/>
      <c r="U228" s="134"/>
      <c r="V228" s="134"/>
      <c r="W228" s="134"/>
      <c r="X228" s="134"/>
      <c r="Y228" s="134"/>
      <c r="Z228" s="134"/>
      <c r="AA228" s="165"/>
      <c r="AB228" s="134"/>
      <c r="AC228" s="166"/>
      <c r="AD228" s="166"/>
      <c r="AE228" s="166"/>
      <c r="AF228" s="167"/>
      <c r="AG228" s="167"/>
      <c r="AH228" s="167"/>
      <c r="AI228" s="134"/>
      <c r="AJ228" s="134"/>
      <c r="AK228" s="134"/>
      <c r="AL228" s="134"/>
      <c r="AM228" s="134"/>
      <c r="AN228" s="134"/>
      <c r="AO228" s="165"/>
      <c r="AP228" s="134"/>
      <c r="AQ228" s="166"/>
      <c r="AR228" s="166"/>
      <c r="AS228" s="166"/>
      <c r="AT228" s="167"/>
      <c r="AU228" s="167"/>
      <c r="AV228" s="167"/>
      <c r="AW228" s="156"/>
      <c r="AX228" s="156"/>
      <c r="AY228" s="156"/>
      <c r="AZ228" s="156"/>
      <c r="BA228" s="130"/>
      <c r="BB228" s="131"/>
      <c r="BC228" s="131"/>
      <c r="BD228" s="131"/>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68"/>
    </row>
    <row r="229" spans="1:80" s="169" customFormat="1" hidden="1">
      <c r="A229" s="178"/>
      <c r="B229" s="178"/>
      <c r="C229" s="170"/>
      <c r="D229" s="134"/>
      <c r="E229" s="134"/>
      <c r="F229" s="134"/>
      <c r="G229" s="134"/>
      <c r="H229" s="134"/>
      <c r="I229" s="134"/>
      <c r="J229" s="134"/>
      <c r="K229" s="134"/>
      <c r="L229" s="134"/>
      <c r="M229" s="165"/>
      <c r="N229" s="134"/>
      <c r="O229" s="166"/>
      <c r="P229" s="166"/>
      <c r="Q229" s="166"/>
      <c r="R229" s="167"/>
      <c r="S229" s="167"/>
      <c r="T229" s="167"/>
      <c r="U229" s="134"/>
      <c r="V229" s="134"/>
      <c r="W229" s="134"/>
      <c r="X229" s="134"/>
      <c r="Y229" s="134"/>
      <c r="Z229" s="134"/>
      <c r="AA229" s="165"/>
      <c r="AB229" s="134"/>
      <c r="AC229" s="166"/>
      <c r="AD229" s="166"/>
      <c r="AE229" s="166"/>
      <c r="AF229" s="167"/>
      <c r="AG229" s="167"/>
      <c r="AH229" s="167"/>
      <c r="AI229" s="134"/>
      <c r="AJ229" s="134"/>
      <c r="AK229" s="134"/>
      <c r="AL229" s="134"/>
      <c r="AM229" s="134"/>
      <c r="AN229" s="134"/>
      <c r="AO229" s="165"/>
      <c r="AP229" s="134"/>
      <c r="AQ229" s="166"/>
      <c r="AR229" s="166"/>
      <c r="AS229" s="166"/>
      <c r="AT229" s="167"/>
      <c r="AU229" s="167"/>
      <c r="AV229" s="167"/>
      <c r="AW229" s="156"/>
      <c r="AX229" s="156"/>
      <c r="AY229" s="156"/>
      <c r="AZ229" s="156"/>
      <c r="BA229" s="130"/>
      <c r="BB229" s="131"/>
      <c r="BC229" s="131"/>
      <c r="BD229" s="131"/>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68"/>
    </row>
    <row r="230" spans="1:80" s="169" customFormat="1" hidden="1">
      <c r="A230" s="178"/>
      <c r="B230" s="178"/>
      <c r="C230" s="170"/>
      <c r="D230" s="134"/>
      <c r="E230" s="134"/>
      <c r="F230" s="134"/>
      <c r="G230" s="134"/>
      <c r="H230" s="134"/>
      <c r="I230" s="134"/>
      <c r="J230" s="134"/>
      <c r="K230" s="134"/>
      <c r="L230" s="134"/>
      <c r="M230" s="165"/>
      <c r="N230" s="134"/>
      <c r="O230" s="166"/>
      <c r="P230" s="166"/>
      <c r="Q230" s="166"/>
      <c r="R230" s="167"/>
      <c r="S230" s="167"/>
      <c r="T230" s="167"/>
      <c r="U230" s="134"/>
      <c r="V230" s="134"/>
      <c r="W230" s="134"/>
      <c r="X230" s="134"/>
      <c r="Y230" s="134"/>
      <c r="Z230" s="134"/>
      <c r="AA230" s="165"/>
      <c r="AB230" s="134"/>
      <c r="AC230" s="166"/>
      <c r="AD230" s="166"/>
      <c r="AE230" s="166"/>
      <c r="AF230" s="167"/>
      <c r="AG230" s="167"/>
      <c r="AH230" s="167"/>
      <c r="AI230" s="134"/>
      <c r="AJ230" s="134"/>
      <c r="AK230" s="134"/>
      <c r="AL230" s="134"/>
      <c r="AM230" s="134"/>
      <c r="AN230" s="134"/>
      <c r="AO230" s="165"/>
      <c r="AP230" s="134"/>
      <c r="AQ230" s="166"/>
      <c r="AR230" s="166"/>
      <c r="AS230" s="166"/>
      <c r="AT230" s="167"/>
      <c r="AU230" s="167"/>
      <c r="AV230" s="167"/>
      <c r="AW230" s="156"/>
      <c r="AX230" s="156"/>
      <c r="AY230" s="156"/>
      <c r="AZ230" s="156"/>
      <c r="BA230" s="130"/>
      <c r="BB230" s="131"/>
      <c r="BC230" s="131"/>
      <c r="BD230" s="131"/>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68"/>
    </row>
    <row r="231" spans="1:80" s="169" customFormat="1" hidden="1">
      <c r="A231" s="178"/>
      <c r="B231" s="178"/>
      <c r="C231" s="170"/>
      <c r="D231" s="134"/>
      <c r="E231" s="134"/>
      <c r="F231" s="134"/>
      <c r="G231" s="134"/>
      <c r="H231" s="134"/>
      <c r="I231" s="134"/>
      <c r="J231" s="134"/>
      <c r="K231" s="134"/>
      <c r="L231" s="134"/>
      <c r="M231" s="165"/>
      <c r="N231" s="134"/>
      <c r="O231" s="166"/>
      <c r="P231" s="166"/>
      <c r="Q231" s="166"/>
      <c r="R231" s="167"/>
      <c r="S231" s="167"/>
      <c r="T231" s="167"/>
      <c r="U231" s="134"/>
      <c r="V231" s="134"/>
      <c r="W231" s="134"/>
      <c r="X231" s="134"/>
      <c r="Y231" s="134"/>
      <c r="Z231" s="134"/>
      <c r="AA231" s="165"/>
      <c r="AB231" s="134"/>
      <c r="AC231" s="166"/>
      <c r="AD231" s="166"/>
      <c r="AE231" s="166"/>
      <c r="AF231" s="167"/>
      <c r="AG231" s="167"/>
      <c r="AH231" s="167"/>
      <c r="AI231" s="134"/>
      <c r="AJ231" s="134"/>
      <c r="AK231" s="134"/>
      <c r="AL231" s="134"/>
      <c r="AM231" s="134"/>
      <c r="AN231" s="134"/>
      <c r="AO231" s="165"/>
      <c r="AP231" s="134"/>
      <c r="AQ231" s="166"/>
      <c r="AR231" s="166"/>
      <c r="AS231" s="166"/>
      <c r="AT231" s="167"/>
      <c r="AU231" s="167"/>
      <c r="AV231" s="167"/>
      <c r="AW231" s="156"/>
      <c r="AX231" s="156"/>
      <c r="AY231" s="156"/>
      <c r="AZ231" s="156"/>
      <c r="BA231" s="130"/>
      <c r="BB231" s="131"/>
      <c r="BC231" s="131"/>
      <c r="BD231" s="131"/>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68"/>
    </row>
    <row r="232" spans="1:80" s="169" customFormat="1" hidden="1">
      <c r="A232" s="178"/>
      <c r="B232" s="178"/>
      <c r="C232" s="170"/>
      <c r="D232" s="134"/>
      <c r="E232" s="134"/>
      <c r="F232" s="134"/>
      <c r="G232" s="134"/>
      <c r="H232" s="134"/>
      <c r="I232" s="134"/>
      <c r="J232" s="134"/>
      <c r="K232" s="134"/>
      <c r="L232" s="134"/>
      <c r="M232" s="165"/>
      <c r="N232" s="134"/>
      <c r="O232" s="166"/>
      <c r="P232" s="166"/>
      <c r="Q232" s="166"/>
      <c r="R232" s="167"/>
      <c r="S232" s="167"/>
      <c r="T232" s="167"/>
      <c r="U232" s="134"/>
      <c r="V232" s="134"/>
      <c r="W232" s="134"/>
      <c r="X232" s="134"/>
      <c r="Y232" s="134"/>
      <c r="Z232" s="134"/>
      <c r="AA232" s="165"/>
      <c r="AB232" s="134"/>
      <c r="AC232" s="166"/>
      <c r="AD232" s="166"/>
      <c r="AE232" s="166"/>
      <c r="AF232" s="167"/>
      <c r="AG232" s="167"/>
      <c r="AH232" s="167"/>
      <c r="AI232" s="134"/>
      <c r="AJ232" s="134"/>
      <c r="AK232" s="134"/>
      <c r="AL232" s="134"/>
      <c r="AM232" s="134"/>
      <c r="AN232" s="134"/>
      <c r="AO232" s="165"/>
      <c r="AP232" s="134"/>
      <c r="AQ232" s="166"/>
      <c r="AR232" s="166"/>
      <c r="AS232" s="166"/>
      <c r="AT232" s="167"/>
      <c r="AU232" s="167"/>
      <c r="AV232" s="167"/>
      <c r="AW232" s="156"/>
      <c r="AX232" s="156"/>
      <c r="AY232" s="156"/>
      <c r="AZ232" s="156"/>
      <c r="BA232" s="130"/>
      <c r="BB232" s="131"/>
      <c r="BC232" s="131"/>
      <c r="BD232" s="131"/>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68"/>
    </row>
    <row r="233" spans="1:80" s="169" customFormat="1" hidden="1">
      <c r="A233" s="178"/>
      <c r="B233" s="178"/>
      <c r="C233" s="170"/>
      <c r="D233" s="134"/>
      <c r="E233" s="134"/>
      <c r="F233" s="134"/>
      <c r="G233" s="134"/>
      <c r="H233" s="134"/>
      <c r="I233" s="134"/>
      <c r="J233" s="134"/>
      <c r="K233" s="134"/>
      <c r="L233" s="134"/>
      <c r="M233" s="165"/>
      <c r="N233" s="134"/>
      <c r="O233" s="166"/>
      <c r="P233" s="166"/>
      <c r="Q233" s="166"/>
      <c r="R233" s="167"/>
      <c r="S233" s="167"/>
      <c r="T233" s="167"/>
      <c r="U233" s="134"/>
      <c r="V233" s="134"/>
      <c r="W233" s="134"/>
      <c r="X233" s="134"/>
      <c r="Y233" s="134"/>
      <c r="Z233" s="134"/>
      <c r="AA233" s="165"/>
      <c r="AB233" s="134"/>
      <c r="AC233" s="166"/>
      <c r="AD233" s="166"/>
      <c r="AE233" s="166"/>
      <c r="AF233" s="167"/>
      <c r="AG233" s="167"/>
      <c r="AH233" s="167"/>
      <c r="AI233" s="134"/>
      <c r="AJ233" s="134"/>
      <c r="AK233" s="134"/>
      <c r="AL233" s="134"/>
      <c r="AM233" s="134"/>
      <c r="AN233" s="134"/>
      <c r="AO233" s="165"/>
      <c r="AP233" s="134"/>
      <c r="AQ233" s="166"/>
      <c r="AR233" s="166"/>
      <c r="AS233" s="166"/>
      <c r="AT233" s="167"/>
      <c r="AU233" s="167"/>
      <c r="AV233" s="167"/>
      <c r="AW233" s="156"/>
      <c r="AX233" s="156"/>
      <c r="AY233" s="156"/>
      <c r="AZ233" s="156"/>
      <c r="BA233" s="130"/>
      <c r="BB233" s="131"/>
      <c r="BC233" s="131"/>
      <c r="BD233" s="131"/>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68"/>
    </row>
    <row r="234" spans="1:80" s="169" customFormat="1" hidden="1">
      <c r="A234" s="178"/>
      <c r="B234" s="178"/>
      <c r="C234" s="170"/>
      <c r="D234" s="134"/>
      <c r="E234" s="134"/>
      <c r="F234" s="134"/>
      <c r="G234" s="134"/>
      <c r="H234" s="134"/>
      <c r="I234" s="134"/>
      <c r="J234" s="134"/>
      <c r="K234" s="134"/>
      <c r="L234" s="134"/>
      <c r="M234" s="165"/>
      <c r="N234" s="134"/>
      <c r="O234" s="166"/>
      <c r="P234" s="166"/>
      <c r="Q234" s="166"/>
      <c r="R234" s="167"/>
      <c r="S234" s="167"/>
      <c r="T234" s="167"/>
      <c r="U234" s="134"/>
      <c r="V234" s="134"/>
      <c r="W234" s="134"/>
      <c r="X234" s="134"/>
      <c r="Y234" s="134"/>
      <c r="Z234" s="134"/>
      <c r="AA234" s="165"/>
      <c r="AB234" s="134"/>
      <c r="AC234" s="166"/>
      <c r="AD234" s="166"/>
      <c r="AE234" s="166"/>
      <c r="AF234" s="167"/>
      <c r="AG234" s="167"/>
      <c r="AH234" s="167"/>
      <c r="AI234" s="134"/>
      <c r="AJ234" s="134"/>
      <c r="AK234" s="134"/>
      <c r="AL234" s="134"/>
      <c r="AM234" s="134"/>
      <c r="AN234" s="134"/>
      <c r="AO234" s="165"/>
      <c r="AP234" s="134"/>
      <c r="AQ234" s="166"/>
      <c r="AR234" s="166"/>
      <c r="AS234" s="166"/>
      <c r="AT234" s="167"/>
      <c r="AU234" s="167"/>
      <c r="AV234" s="167"/>
      <c r="AW234" s="156"/>
      <c r="AX234" s="156"/>
      <c r="AY234" s="156"/>
      <c r="AZ234" s="156"/>
      <c r="BA234" s="130"/>
      <c r="BB234" s="131"/>
      <c r="BC234" s="131"/>
      <c r="BD234" s="131"/>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68"/>
    </row>
    <row r="235" spans="1:80" s="169" customFormat="1" hidden="1">
      <c r="A235" s="178"/>
      <c r="B235" s="178"/>
      <c r="C235" s="170"/>
      <c r="D235" s="134"/>
      <c r="E235" s="134"/>
      <c r="F235" s="134"/>
      <c r="G235" s="134"/>
      <c r="H235" s="134"/>
      <c r="I235" s="134"/>
      <c r="J235" s="134"/>
      <c r="K235" s="134"/>
      <c r="L235" s="134"/>
      <c r="M235" s="165"/>
      <c r="N235" s="134"/>
      <c r="O235" s="166"/>
      <c r="P235" s="166"/>
      <c r="Q235" s="166"/>
      <c r="R235" s="167"/>
      <c r="S235" s="167"/>
      <c r="T235" s="167"/>
      <c r="U235" s="134"/>
      <c r="V235" s="134"/>
      <c r="W235" s="134"/>
      <c r="X235" s="134"/>
      <c r="Y235" s="134"/>
      <c r="Z235" s="134"/>
      <c r="AA235" s="165"/>
      <c r="AB235" s="134"/>
      <c r="AC235" s="166"/>
      <c r="AD235" s="166"/>
      <c r="AE235" s="166"/>
      <c r="AF235" s="167"/>
      <c r="AG235" s="167"/>
      <c r="AH235" s="167"/>
      <c r="AI235" s="134"/>
      <c r="AJ235" s="134"/>
      <c r="AK235" s="134"/>
      <c r="AL235" s="134"/>
      <c r="AM235" s="134"/>
      <c r="AN235" s="134"/>
      <c r="AO235" s="165"/>
      <c r="AP235" s="134"/>
      <c r="AQ235" s="166"/>
      <c r="AR235" s="166"/>
      <c r="AS235" s="166"/>
      <c r="AT235" s="167"/>
      <c r="AU235" s="167"/>
      <c r="AV235" s="167"/>
      <c r="AW235" s="156"/>
      <c r="AX235" s="156"/>
      <c r="AY235" s="156"/>
      <c r="AZ235" s="156"/>
      <c r="BA235" s="130"/>
      <c r="BB235" s="131"/>
      <c r="BC235" s="131"/>
      <c r="BD235" s="131"/>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68"/>
    </row>
    <row r="236" spans="1:80" s="169" customFormat="1" hidden="1">
      <c r="A236" s="178"/>
      <c r="B236" s="178"/>
      <c r="C236" s="170"/>
      <c r="D236" s="134"/>
      <c r="E236" s="134"/>
      <c r="F236" s="134"/>
      <c r="G236" s="134"/>
      <c r="H236" s="134"/>
      <c r="I236" s="134"/>
      <c r="J236" s="134"/>
      <c r="K236" s="134"/>
      <c r="L236" s="134"/>
      <c r="M236" s="165"/>
      <c r="N236" s="134"/>
      <c r="O236" s="166"/>
      <c r="P236" s="166"/>
      <c r="Q236" s="166"/>
      <c r="R236" s="167"/>
      <c r="S236" s="167"/>
      <c r="T236" s="167"/>
      <c r="U236" s="134"/>
      <c r="V236" s="134"/>
      <c r="W236" s="134"/>
      <c r="X236" s="134"/>
      <c r="Y236" s="134"/>
      <c r="Z236" s="134"/>
      <c r="AA236" s="165"/>
      <c r="AB236" s="134"/>
      <c r="AC236" s="166"/>
      <c r="AD236" s="166"/>
      <c r="AE236" s="166"/>
      <c r="AF236" s="167"/>
      <c r="AG236" s="167"/>
      <c r="AH236" s="167"/>
      <c r="AI236" s="134"/>
      <c r="AJ236" s="134"/>
      <c r="AK236" s="134"/>
      <c r="AL236" s="134"/>
      <c r="AM236" s="134"/>
      <c r="AN236" s="134"/>
      <c r="AO236" s="165"/>
      <c r="AP236" s="134"/>
      <c r="AQ236" s="166"/>
      <c r="AR236" s="166"/>
      <c r="AS236" s="166"/>
      <c r="AT236" s="167"/>
      <c r="AU236" s="167"/>
      <c r="AV236" s="167"/>
      <c r="AW236" s="156"/>
      <c r="AX236" s="156"/>
      <c r="AY236" s="156"/>
      <c r="AZ236" s="156"/>
      <c r="BA236" s="130"/>
      <c r="BB236" s="131"/>
      <c r="BC236" s="131"/>
      <c r="BD236" s="131"/>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68"/>
    </row>
    <row r="237" spans="1:80" s="169" customFormat="1" hidden="1">
      <c r="A237" s="178"/>
      <c r="B237" s="178"/>
      <c r="C237" s="170"/>
      <c r="D237" s="134"/>
      <c r="E237" s="134"/>
      <c r="F237" s="134"/>
      <c r="G237" s="134"/>
      <c r="H237" s="134"/>
      <c r="I237" s="134"/>
      <c r="J237" s="134"/>
      <c r="K237" s="134"/>
      <c r="L237" s="134"/>
      <c r="M237" s="165"/>
      <c r="N237" s="134"/>
      <c r="O237" s="166"/>
      <c r="P237" s="166"/>
      <c r="Q237" s="166"/>
      <c r="R237" s="167"/>
      <c r="S237" s="167"/>
      <c r="T237" s="167"/>
      <c r="U237" s="134"/>
      <c r="V237" s="134"/>
      <c r="W237" s="134"/>
      <c r="X237" s="134"/>
      <c r="Y237" s="134"/>
      <c r="Z237" s="134"/>
      <c r="AA237" s="165"/>
      <c r="AB237" s="134"/>
      <c r="AC237" s="166"/>
      <c r="AD237" s="166"/>
      <c r="AE237" s="166"/>
      <c r="AF237" s="167"/>
      <c r="AG237" s="167"/>
      <c r="AH237" s="167"/>
      <c r="AI237" s="134"/>
      <c r="AJ237" s="134"/>
      <c r="AK237" s="134"/>
      <c r="AL237" s="134"/>
      <c r="AM237" s="134"/>
      <c r="AN237" s="134"/>
      <c r="AO237" s="165"/>
      <c r="AP237" s="134"/>
      <c r="AQ237" s="166"/>
      <c r="AR237" s="166"/>
      <c r="AS237" s="166"/>
      <c r="AT237" s="167"/>
      <c r="AU237" s="167"/>
      <c r="AV237" s="167"/>
      <c r="AW237" s="156"/>
      <c r="AX237" s="156"/>
      <c r="AY237" s="156"/>
      <c r="AZ237" s="156"/>
      <c r="BA237" s="130"/>
      <c r="BB237" s="131"/>
      <c r="BC237" s="131"/>
      <c r="BD237" s="131"/>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68"/>
    </row>
    <row r="238" spans="1:80" s="169" customFormat="1" hidden="1">
      <c r="A238" s="178"/>
      <c r="B238" s="178"/>
      <c r="C238" s="170"/>
      <c r="D238" s="134"/>
      <c r="E238" s="134"/>
      <c r="F238" s="134"/>
      <c r="G238" s="134"/>
      <c r="H238" s="134"/>
      <c r="I238" s="134"/>
      <c r="J238" s="134"/>
      <c r="K238" s="134"/>
      <c r="L238" s="134"/>
      <c r="M238" s="165"/>
      <c r="N238" s="134"/>
      <c r="O238" s="166"/>
      <c r="P238" s="166"/>
      <c r="Q238" s="166"/>
      <c r="R238" s="167"/>
      <c r="S238" s="167"/>
      <c r="T238" s="167"/>
      <c r="U238" s="134"/>
      <c r="V238" s="134"/>
      <c r="W238" s="134"/>
      <c r="X238" s="134"/>
      <c r="Y238" s="134"/>
      <c r="Z238" s="134"/>
      <c r="AA238" s="165"/>
      <c r="AB238" s="134"/>
      <c r="AC238" s="166"/>
      <c r="AD238" s="166"/>
      <c r="AE238" s="166"/>
      <c r="AF238" s="167"/>
      <c r="AG238" s="167"/>
      <c r="AH238" s="167"/>
      <c r="AI238" s="134"/>
      <c r="AJ238" s="134"/>
      <c r="AK238" s="134"/>
      <c r="AL238" s="134"/>
      <c r="AM238" s="134"/>
      <c r="AN238" s="134"/>
      <c r="AO238" s="165"/>
      <c r="AP238" s="134"/>
      <c r="AQ238" s="166"/>
      <c r="AR238" s="166"/>
      <c r="AS238" s="166"/>
      <c r="AT238" s="167"/>
      <c r="AU238" s="167"/>
      <c r="AV238" s="167"/>
      <c r="AW238" s="156"/>
      <c r="AX238" s="156"/>
      <c r="AY238" s="156"/>
      <c r="AZ238" s="156"/>
      <c r="BA238" s="130"/>
      <c r="BB238" s="131"/>
      <c r="BC238" s="131"/>
      <c r="BD238" s="131"/>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68"/>
    </row>
    <row r="239" spans="1:80" s="169" customFormat="1" hidden="1">
      <c r="A239" s="178"/>
      <c r="B239" s="178"/>
      <c r="C239" s="170"/>
      <c r="D239" s="134"/>
      <c r="E239" s="134"/>
      <c r="F239" s="134"/>
      <c r="G239" s="134"/>
      <c r="H239" s="134"/>
      <c r="I239" s="134"/>
      <c r="J239" s="134"/>
      <c r="K239" s="134"/>
      <c r="L239" s="134"/>
      <c r="M239" s="165"/>
      <c r="N239" s="134"/>
      <c r="O239" s="166"/>
      <c r="P239" s="166"/>
      <c r="Q239" s="166"/>
      <c r="R239" s="167"/>
      <c r="S239" s="167"/>
      <c r="T239" s="167"/>
      <c r="U239" s="134"/>
      <c r="V239" s="134"/>
      <c r="W239" s="134"/>
      <c r="X239" s="134"/>
      <c r="Y239" s="134"/>
      <c r="Z239" s="134"/>
      <c r="AA239" s="165"/>
      <c r="AB239" s="134"/>
      <c r="AC239" s="166"/>
      <c r="AD239" s="166"/>
      <c r="AE239" s="166"/>
      <c r="AF239" s="167"/>
      <c r="AG239" s="167"/>
      <c r="AH239" s="167"/>
      <c r="AI239" s="134"/>
      <c r="AJ239" s="134"/>
      <c r="AK239" s="134"/>
      <c r="AL239" s="134"/>
      <c r="AM239" s="134"/>
      <c r="AN239" s="134"/>
      <c r="AO239" s="165"/>
      <c r="AP239" s="134"/>
      <c r="AQ239" s="166"/>
      <c r="AR239" s="166"/>
      <c r="AS239" s="166"/>
      <c r="AT239" s="167"/>
      <c r="AU239" s="167"/>
      <c r="AV239" s="167"/>
      <c r="AW239" s="156"/>
      <c r="AX239" s="156"/>
      <c r="AY239" s="156"/>
      <c r="AZ239" s="156"/>
      <c r="BA239" s="130"/>
      <c r="BB239" s="131"/>
      <c r="BC239" s="131"/>
      <c r="BD239" s="131"/>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68"/>
    </row>
    <row r="240" spans="1:80" s="169" customFormat="1" hidden="1">
      <c r="A240" s="178"/>
      <c r="B240" s="178"/>
      <c r="C240" s="170"/>
      <c r="D240" s="134"/>
      <c r="E240" s="134"/>
      <c r="F240" s="134"/>
      <c r="G240" s="134"/>
      <c r="H240" s="134"/>
      <c r="I240" s="134"/>
      <c r="J240" s="134"/>
      <c r="K240" s="134"/>
      <c r="L240" s="134"/>
      <c r="M240" s="165"/>
      <c r="N240" s="134"/>
      <c r="O240" s="166"/>
      <c r="P240" s="166"/>
      <c r="Q240" s="166"/>
      <c r="R240" s="167"/>
      <c r="S240" s="167"/>
      <c r="T240" s="167"/>
      <c r="U240" s="134"/>
      <c r="V240" s="134"/>
      <c r="W240" s="134"/>
      <c r="X240" s="134"/>
      <c r="Y240" s="134"/>
      <c r="Z240" s="134"/>
      <c r="AA240" s="165"/>
      <c r="AB240" s="134"/>
      <c r="AC240" s="166"/>
      <c r="AD240" s="166"/>
      <c r="AE240" s="166"/>
      <c r="AF240" s="167"/>
      <c r="AG240" s="167"/>
      <c r="AH240" s="167"/>
      <c r="AI240" s="134"/>
      <c r="AJ240" s="134"/>
      <c r="AK240" s="134"/>
      <c r="AL240" s="134"/>
      <c r="AM240" s="134"/>
      <c r="AN240" s="134"/>
      <c r="AO240" s="165"/>
      <c r="AP240" s="134"/>
      <c r="AQ240" s="166"/>
      <c r="AR240" s="166"/>
      <c r="AS240" s="166"/>
      <c r="AT240" s="167"/>
      <c r="AU240" s="167"/>
      <c r="AV240" s="167"/>
      <c r="AW240" s="156"/>
      <c r="AX240" s="156"/>
      <c r="AY240" s="156"/>
      <c r="AZ240" s="156"/>
      <c r="BA240" s="130"/>
      <c r="BB240" s="131"/>
      <c r="BC240" s="131"/>
      <c r="BD240" s="131"/>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68"/>
    </row>
    <row r="241" spans="1:80" s="169" customFormat="1" hidden="1">
      <c r="A241" s="178"/>
      <c r="B241" s="178"/>
      <c r="C241" s="170"/>
      <c r="D241" s="134"/>
      <c r="E241" s="134"/>
      <c r="F241" s="134"/>
      <c r="G241" s="134"/>
      <c r="H241" s="134"/>
      <c r="I241" s="134"/>
      <c r="J241" s="134"/>
      <c r="K241" s="134"/>
      <c r="L241" s="134"/>
      <c r="M241" s="165"/>
      <c r="N241" s="134"/>
      <c r="O241" s="166"/>
      <c r="P241" s="166"/>
      <c r="Q241" s="166"/>
      <c r="R241" s="167"/>
      <c r="S241" s="167"/>
      <c r="T241" s="167"/>
      <c r="U241" s="134"/>
      <c r="V241" s="134"/>
      <c r="W241" s="134"/>
      <c r="X241" s="134"/>
      <c r="Y241" s="134"/>
      <c r="Z241" s="134"/>
      <c r="AA241" s="165"/>
      <c r="AB241" s="134"/>
      <c r="AC241" s="166"/>
      <c r="AD241" s="166"/>
      <c r="AE241" s="166"/>
      <c r="AF241" s="167"/>
      <c r="AG241" s="167"/>
      <c r="AH241" s="167"/>
      <c r="AI241" s="134"/>
      <c r="AJ241" s="134"/>
      <c r="AK241" s="134"/>
      <c r="AL241" s="134"/>
      <c r="AM241" s="134"/>
      <c r="AN241" s="134"/>
      <c r="AO241" s="165"/>
      <c r="AP241" s="134"/>
      <c r="AQ241" s="166"/>
      <c r="AR241" s="166"/>
      <c r="AS241" s="166"/>
      <c r="AT241" s="167"/>
      <c r="AU241" s="167"/>
      <c r="AV241" s="167"/>
      <c r="AW241" s="156"/>
      <c r="AX241" s="156"/>
      <c r="AY241" s="156"/>
      <c r="AZ241" s="156"/>
      <c r="BA241" s="130"/>
      <c r="BB241" s="131"/>
      <c r="BC241" s="131"/>
      <c r="BD241" s="131"/>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68"/>
    </row>
    <row r="242" spans="1:80" s="169" customFormat="1" hidden="1">
      <c r="A242" s="178"/>
      <c r="B242" s="178"/>
      <c r="C242" s="170"/>
      <c r="D242" s="134"/>
      <c r="E242" s="134"/>
      <c r="F242" s="134"/>
      <c r="G242" s="134"/>
      <c r="H242" s="134"/>
      <c r="I242" s="134"/>
      <c r="J242" s="134"/>
      <c r="K242" s="134"/>
      <c r="L242" s="134"/>
      <c r="M242" s="165"/>
      <c r="N242" s="134"/>
      <c r="O242" s="166"/>
      <c r="P242" s="166"/>
      <c r="Q242" s="166"/>
      <c r="R242" s="167"/>
      <c r="S242" s="167"/>
      <c r="T242" s="167"/>
      <c r="U242" s="134"/>
      <c r="V242" s="134"/>
      <c r="W242" s="134"/>
      <c r="X242" s="134"/>
      <c r="Y242" s="134"/>
      <c r="Z242" s="134"/>
      <c r="AA242" s="165"/>
      <c r="AB242" s="134"/>
      <c r="AC242" s="166"/>
      <c r="AD242" s="166"/>
      <c r="AE242" s="166"/>
      <c r="AF242" s="167"/>
      <c r="AG242" s="167"/>
      <c r="AH242" s="167"/>
      <c r="AI242" s="134"/>
      <c r="AJ242" s="134"/>
      <c r="AK242" s="134"/>
      <c r="AL242" s="134"/>
      <c r="AM242" s="134"/>
      <c r="AN242" s="134"/>
      <c r="AO242" s="165"/>
      <c r="AP242" s="134"/>
      <c r="AQ242" s="166"/>
      <c r="AR242" s="166"/>
      <c r="AS242" s="166"/>
      <c r="AT242" s="167"/>
      <c r="AU242" s="167"/>
      <c r="AV242" s="167"/>
      <c r="AW242" s="156"/>
      <c r="AX242" s="156"/>
      <c r="AY242" s="156"/>
      <c r="AZ242" s="156"/>
      <c r="BA242" s="130"/>
      <c r="BB242" s="131"/>
      <c r="BC242" s="131"/>
      <c r="BD242" s="131"/>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68"/>
    </row>
    <row r="243" spans="1:80" s="169" customFormat="1" hidden="1">
      <c r="A243" s="178"/>
      <c r="B243" s="178"/>
      <c r="C243" s="170"/>
      <c r="D243" s="134"/>
      <c r="E243" s="134"/>
      <c r="F243" s="134"/>
      <c r="G243" s="134"/>
      <c r="H243" s="134"/>
      <c r="I243" s="134"/>
      <c r="J243" s="134"/>
      <c r="K243" s="134"/>
      <c r="L243" s="134"/>
      <c r="M243" s="165"/>
      <c r="N243" s="134"/>
      <c r="O243" s="166"/>
      <c r="P243" s="166"/>
      <c r="Q243" s="166"/>
      <c r="R243" s="167"/>
      <c r="S243" s="167"/>
      <c r="T243" s="167"/>
      <c r="U243" s="134"/>
      <c r="V243" s="134"/>
      <c r="W243" s="134"/>
      <c r="X243" s="134"/>
      <c r="Y243" s="134"/>
      <c r="Z243" s="134"/>
      <c r="AA243" s="165"/>
      <c r="AB243" s="134"/>
      <c r="AC243" s="166"/>
      <c r="AD243" s="166"/>
      <c r="AE243" s="166"/>
      <c r="AF243" s="167"/>
      <c r="AG243" s="167"/>
      <c r="AH243" s="167"/>
      <c r="AI243" s="134"/>
      <c r="AJ243" s="134"/>
      <c r="AK243" s="134"/>
      <c r="AL243" s="134"/>
      <c r="AM243" s="134"/>
      <c r="AN243" s="134"/>
      <c r="AO243" s="165"/>
      <c r="AP243" s="134"/>
      <c r="AQ243" s="166"/>
      <c r="AR243" s="166"/>
      <c r="AS243" s="166"/>
      <c r="AT243" s="167"/>
      <c r="AU243" s="167"/>
      <c r="AV243" s="167"/>
      <c r="AW243" s="156"/>
      <c r="AX243" s="156"/>
      <c r="AY243" s="156"/>
      <c r="AZ243" s="156"/>
      <c r="BA243" s="130"/>
      <c r="BB243" s="131"/>
      <c r="BC243" s="131"/>
      <c r="BD243" s="131"/>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68"/>
    </row>
    <row r="244" spans="1:80" s="169" customFormat="1" hidden="1">
      <c r="A244" s="178"/>
      <c r="B244" s="178"/>
      <c r="C244" s="170"/>
      <c r="D244" s="134"/>
      <c r="E244" s="134"/>
      <c r="F244" s="134"/>
      <c r="G244" s="134"/>
      <c r="H244" s="134"/>
      <c r="I244" s="134"/>
      <c r="J244" s="134"/>
      <c r="K244" s="134"/>
      <c r="L244" s="134"/>
      <c r="M244" s="165"/>
      <c r="N244" s="134"/>
      <c r="O244" s="166"/>
      <c r="P244" s="166"/>
      <c r="Q244" s="166"/>
      <c r="R244" s="167"/>
      <c r="S244" s="167"/>
      <c r="T244" s="167"/>
      <c r="U244" s="134"/>
      <c r="V244" s="134"/>
      <c r="W244" s="134"/>
      <c r="X244" s="134"/>
      <c r="Y244" s="134"/>
      <c r="Z244" s="134"/>
      <c r="AA244" s="165"/>
      <c r="AB244" s="134"/>
      <c r="AC244" s="166"/>
      <c r="AD244" s="166"/>
      <c r="AE244" s="166"/>
      <c r="AF244" s="167"/>
      <c r="AG244" s="167"/>
      <c r="AH244" s="167"/>
      <c r="AI244" s="134"/>
      <c r="AJ244" s="134"/>
      <c r="AK244" s="134"/>
      <c r="AL244" s="134"/>
      <c r="AM244" s="134"/>
      <c r="AN244" s="134"/>
      <c r="AO244" s="165"/>
      <c r="AP244" s="134"/>
      <c r="AQ244" s="166"/>
      <c r="AR244" s="166"/>
      <c r="AS244" s="166"/>
      <c r="AT244" s="167"/>
      <c r="AU244" s="167"/>
      <c r="AV244" s="167"/>
      <c r="AW244" s="156"/>
      <c r="AX244" s="156"/>
      <c r="AY244" s="156"/>
      <c r="AZ244" s="156"/>
      <c r="BA244" s="130"/>
      <c r="BB244" s="131"/>
      <c r="BC244" s="131"/>
      <c r="BD244" s="131"/>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68"/>
    </row>
    <row r="245" spans="1:80" s="169" customFormat="1" hidden="1">
      <c r="A245" s="178"/>
      <c r="B245" s="178"/>
      <c r="C245" s="170"/>
      <c r="D245" s="134"/>
      <c r="E245" s="134"/>
      <c r="F245" s="134"/>
      <c r="G245" s="134"/>
      <c r="H245" s="134"/>
      <c r="I245" s="134"/>
      <c r="J245" s="134"/>
      <c r="K245" s="134"/>
      <c r="L245" s="134"/>
      <c r="M245" s="165"/>
      <c r="N245" s="134"/>
      <c r="O245" s="166"/>
      <c r="P245" s="166"/>
      <c r="Q245" s="166"/>
      <c r="R245" s="167"/>
      <c r="S245" s="167"/>
      <c r="T245" s="167"/>
      <c r="U245" s="134"/>
      <c r="V245" s="134"/>
      <c r="W245" s="134"/>
      <c r="X245" s="134"/>
      <c r="Y245" s="134"/>
      <c r="Z245" s="134"/>
      <c r="AA245" s="165"/>
      <c r="AB245" s="134"/>
      <c r="AC245" s="166"/>
      <c r="AD245" s="166"/>
      <c r="AE245" s="166"/>
      <c r="AF245" s="167"/>
      <c r="AG245" s="167"/>
      <c r="AH245" s="167"/>
      <c r="AI245" s="134"/>
      <c r="AJ245" s="134"/>
      <c r="AK245" s="134"/>
      <c r="AL245" s="134"/>
      <c r="AM245" s="134"/>
      <c r="AN245" s="134"/>
      <c r="AO245" s="165"/>
      <c r="AP245" s="134"/>
      <c r="AQ245" s="166"/>
      <c r="AR245" s="166"/>
      <c r="AS245" s="166"/>
      <c r="AT245" s="167"/>
      <c r="AU245" s="167"/>
      <c r="AV245" s="167"/>
      <c r="AW245" s="156"/>
      <c r="AX245" s="156"/>
      <c r="AY245" s="156"/>
      <c r="AZ245" s="156"/>
      <c r="BA245" s="130"/>
      <c r="BB245" s="131"/>
      <c r="BC245" s="131"/>
      <c r="BD245" s="131"/>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68"/>
    </row>
    <row r="246" spans="1:80" s="169" customFormat="1" hidden="1">
      <c r="A246" s="178"/>
      <c r="B246" s="178"/>
      <c r="C246" s="170"/>
      <c r="D246" s="134"/>
      <c r="E246" s="134"/>
      <c r="F246" s="134"/>
      <c r="G246" s="134"/>
      <c r="H246" s="134"/>
      <c r="I246" s="134"/>
      <c r="J246" s="134"/>
      <c r="K246" s="134"/>
      <c r="L246" s="134"/>
      <c r="M246" s="165"/>
      <c r="N246" s="134"/>
      <c r="O246" s="166"/>
      <c r="P246" s="166"/>
      <c r="Q246" s="166"/>
      <c r="R246" s="167"/>
      <c r="S246" s="167"/>
      <c r="T246" s="167"/>
      <c r="U246" s="134"/>
      <c r="V246" s="134"/>
      <c r="W246" s="134"/>
      <c r="X246" s="134"/>
      <c r="Y246" s="134"/>
      <c r="Z246" s="134"/>
      <c r="AA246" s="165"/>
      <c r="AB246" s="134"/>
      <c r="AC246" s="166"/>
      <c r="AD246" s="166"/>
      <c r="AE246" s="166"/>
      <c r="AF246" s="167"/>
      <c r="AG246" s="167"/>
      <c r="AH246" s="167"/>
      <c r="AI246" s="134"/>
      <c r="AJ246" s="134"/>
      <c r="AK246" s="134"/>
      <c r="AL246" s="134"/>
      <c r="AM246" s="134"/>
      <c r="AN246" s="134"/>
      <c r="AO246" s="165"/>
      <c r="AP246" s="134"/>
      <c r="AQ246" s="166"/>
      <c r="AR246" s="166"/>
      <c r="AS246" s="166"/>
      <c r="AT246" s="167"/>
      <c r="AU246" s="167"/>
      <c r="AV246" s="167"/>
      <c r="AW246" s="156"/>
      <c r="AX246" s="156"/>
      <c r="AY246" s="156"/>
      <c r="AZ246" s="156"/>
      <c r="BA246" s="130"/>
      <c r="BB246" s="131"/>
      <c r="BC246" s="131"/>
      <c r="BD246" s="131"/>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68"/>
    </row>
    <row r="247" spans="1:80" s="169" customFormat="1" hidden="1">
      <c r="A247" s="178"/>
      <c r="B247" s="178"/>
      <c r="C247" s="170"/>
      <c r="D247" s="134"/>
      <c r="E247" s="134"/>
      <c r="F247" s="134"/>
      <c r="G247" s="134"/>
      <c r="H247" s="134"/>
      <c r="I247" s="134"/>
      <c r="J247" s="134"/>
      <c r="K247" s="134"/>
      <c r="L247" s="134"/>
      <c r="M247" s="165"/>
      <c r="N247" s="134"/>
      <c r="O247" s="166"/>
      <c r="P247" s="166"/>
      <c r="Q247" s="166"/>
      <c r="R247" s="167"/>
      <c r="S247" s="167"/>
      <c r="T247" s="167"/>
      <c r="U247" s="134"/>
      <c r="V247" s="134"/>
      <c r="W247" s="134"/>
      <c r="X247" s="134"/>
      <c r="Y247" s="134"/>
      <c r="Z247" s="134"/>
      <c r="AA247" s="165"/>
      <c r="AB247" s="134"/>
      <c r="AC247" s="166"/>
      <c r="AD247" s="166"/>
      <c r="AE247" s="166"/>
      <c r="AF247" s="167"/>
      <c r="AG247" s="167"/>
      <c r="AH247" s="167"/>
      <c r="AI247" s="134"/>
      <c r="AJ247" s="134"/>
      <c r="AK247" s="134"/>
      <c r="AL247" s="134"/>
      <c r="AM247" s="134"/>
      <c r="AN247" s="134"/>
      <c r="AO247" s="165"/>
      <c r="AP247" s="134"/>
      <c r="AQ247" s="166"/>
      <c r="AR247" s="166"/>
      <c r="AS247" s="166"/>
      <c r="AT247" s="167"/>
      <c r="AU247" s="167"/>
      <c r="AV247" s="167"/>
      <c r="AW247" s="156"/>
      <c r="AX247" s="156"/>
      <c r="AY247" s="156"/>
      <c r="AZ247" s="156"/>
      <c r="BA247" s="130"/>
      <c r="BB247" s="131"/>
      <c r="BC247" s="131"/>
      <c r="BD247" s="131"/>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68"/>
    </row>
    <row r="248" spans="1:80" s="169" customFormat="1" hidden="1">
      <c r="A248" s="178"/>
      <c r="B248" s="178"/>
      <c r="C248" s="170"/>
      <c r="D248" s="134"/>
      <c r="E248" s="134"/>
      <c r="F248" s="134"/>
      <c r="G248" s="134"/>
      <c r="H248" s="134"/>
      <c r="I248" s="134"/>
      <c r="J248" s="134"/>
      <c r="K248" s="134"/>
      <c r="L248" s="134"/>
      <c r="M248" s="165"/>
      <c r="N248" s="134"/>
      <c r="O248" s="166"/>
      <c r="P248" s="166"/>
      <c r="Q248" s="166"/>
      <c r="R248" s="167"/>
      <c r="S248" s="167"/>
      <c r="T248" s="167"/>
      <c r="U248" s="134"/>
      <c r="V248" s="134"/>
      <c r="W248" s="134"/>
      <c r="X248" s="134"/>
      <c r="Y248" s="134"/>
      <c r="Z248" s="134"/>
      <c r="AA248" s="165"/>
      <c r="AB248" s="134"/>
      <c r="AC248" s="166"/>
      <c r="AD248" s="166"/>
      <c r="AE248" s="166"/>
      <c r="AF248" s="167"/>
      <c r="AG248" s="167"/>
      <c r="AH248" s="167"/>
      <c r="AI248" s="134"/>
      <c r="AJ248" s="134"/>
      <c r="AK248" s="134"/>
      <c r="AL248" s="134"/>
      <c r="AM248" s="134"/>
      <c r="AN248" s="134"/>
      <c r="AO248" s="165"/>
      <c r="AP248" s="134"/>
      <c r="AQ248" s="166"/>
      <c r="AR248" s="166"/>
      <c r="AS248" s="166"/>
      <c r="AT248" s="167"/>
      <c r="AU248" s="167"/>
      <c r="AV248" s="167"/>
      <c r="AW248" s="156"/>
      <c r="AX248" s="156"/>
      <c r="AY248" s="156"/>
      <c r="AZ248" s="156"/>
      <c r="BA248" s="130"/>
      <c r="BB248" s="131"/>
      <c r="BC248" s="131"/>
      <c r="BD248" s="131"/>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68"/>
    </row>
    <row r="249" spans="1:80" s="169" customFormat="1" hidden="1">
      <c r="A249" s="178"/>
      <c r="B249" s="178"/>
      <c r="C249" s="170"/>
      <c r="D249" s="134"/>
      <c r="E249" s="134"/>
      <c r="F249" s="134"/>
      <c r="G249" s="134"/>
      <c r="H249" s="134"/>
      <c r="I249" s="134"/>
      <c r="J249" s="134"/>
      <c r="K249" s="134"/>
      <c r="L249" s="134"/>
      <c r="M249" s="165"/>
      <c r="N249" s="134"/>
      <c r="O249" s="166"/>
      <c r="P249" s="166"/>
      <c r="Q249" s="166"/>
      <c r="R249" s="167"/>
      <c r="S249" s="167"/>
      <c r="T249" s="167"/>
      <c r="U249" s="134"/>
      <c r="V249" s="134"/>
      <c r="W249" s="134"/>
      <c r="X249" s="134"/>
      <c r="Y249" s="134"/>
      <c r="Z249" s="134"/>
      <c r="AA249" s="165"/>
      <c r="AB249" s="134"/>
      <c r="AC249" s="166"/>
      <c r="AD249" s="166"/>
      <c r="AE249" s="166"/>
      <c r="AF249" s="167"/>
      <c r="AG249" s="167"/>
      <c r="AH249" s="167"/>
      <c r="AI249" s="134"/>
      <c r="AJ249" s="134"/>
      <c r="AK249" s="134"/>
      <c r="AL249" s="134"/>
      <c r="AM249" s="134"/>
      <c r="AN249" s="134"/>
      <c r="AO249" s="165"/>
      <c r="AP249" s="134"/>
      <c r="AQ249" s="166"/>
      <c r="AR249" s="166"/>
      <c r="AS249" s="166"/>
      <c r="AT249" s="167"/>
      <c r="AU249" s="167"/>
      <c r="AV249" s="167"/>
      <c r="AW249" s="156"/>
      <c r="AX249" s="156"/>
      <c r="AY249" s="156"/>
      <c r="AZ249" s="156"/>
      <c r="BA249" s="130"/>
      <c r="BB249" s="131"/>
      <c r="BC249" s="131"/>
      <c r="BD249" s="131"/>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68"/>
    </row>
    <row r="250" spans="1:80" s="169" customFormat="1" hidden="1">
      <c r="A250" s="178"/>
      <c r="B250" s="178"/>
      <c r="C250" s="170"/>
      <c r="D250" s="134"/>
      <c r="E250" s="134"/>
      <c r="F250" s="134"/>
      <c r="G250" s="134"/>
      <c r="H250" s="134"/>
      <c r="I250" s="134"/>
      <c r="J250" s="134"/>
      <c r="K250" s="134"/>
      <c r="L250" s="134"/>
      <c r="M250" s="165"/>
      <c r="N250" s="134"/>
      <c r="O250" s="166"/>
      <c r="P250" s="166"/>
      <c r="Q250" s="166"/>
      <c r="R250" s="167"/>
      <c r="S250" s="167"/>
      <c r="T250" s="167"/>
      <c r="U250" s="134"/>
      <c r="V250" s="134"/>
      <c r="W250" s="134"/>
      <c r="X250" s="134"/>
      <c r="Y250" s="134"/>
      <c r="Z250" s="134"/>
      <c r="AA250" s="165"/>
      <c r="AB250" s="134"/>
      <c r="AC250" s="166"/>
      <c r="AD250" s="166"/>
      <c r="AE250" s="166"/>
      <c r="AF250" s="167"/>
      <c r="AG250" s="167"/>
      <c r="AH250" s="167"/>
      <c r="AI250" s="134"/>
      <c r="AJ250" s="134"/>
      <c r="AK250" s="134"/>
      <c r="AL250" s="134"/>
      <c r="AM250" s="134"/>
      <c r="AN250" s="134"/>
      <c r="AO250" s="165"/>
      <c r="AP250" s="134"/>
      <c r="AQ250" s="166"/>
      <c r="AR250" s="166"/>
      <c r="AS250" s="166"/>
      <c r="AT250" s="167"/>
      <c r="AU250" s="167"/>
      <c r="AV250" s="167"/>
      <c r="AW250" s="156"/>
      <c r="AX250" s="156"/>
      <c r="AY250" s="156"/>
      <c r="AZ250" s="156"/>
      <c r="BA250" s="130"/>
      <c r="BB250" s="131"/>
      <c r="BC250" s="131"/>
      <c r="BD250" s="131"/>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68"/>
    </row>
    <row r="251" spans="1:80" s="169" customFormat="1" hidden="1">
      <c r="A251" s="178"/>
      <c r="B251" s="178"/>
      <c r="C251" s="170"/>
      <c r="D251" s="134"/>
      <c r="E251" s="134"/>
      <c r="F251" s="134"/>
      <c r="G251" s="134"/>
      <c r="H251" s="134"/>
      <c r="I251" s="134"/>
      <c r="J251" s="134"/>
      <c r="K251" s="134"/>
      <c r="L251" s="134"/>
      <c r="M251" s="165"/>
      <c r="N251" s="134"/>
      <c r="O251" s="166"/>
      <c r="P251" s="166"/>
      <c r="Q251" s="166"/>
      <c r="R251" s="167"/>
      <c r="S251" s="167"/>
      <c r="T251" s="167"/>
      <c r="U251" s="134"/>
      <c r="V251" s="134"/>
      <c r="W251" s="134"/>
      <c r="X251" s="134"/>
      <c r="Y251" s="134"/>
      <c r="Z251" s="134"/>
      <c r="AA251" s="165"/>
      <c r="AB251" s="134"/>
      <c r="AC251" s="166"/>
      <c r="AD251" s="166"/>
      <c r="AE251" s="166"/>
      <c r="AF251" s="167"/>
      <c r="AG251" s="167"/>
      <c r="AH251" s="167"/>
      <c r="AI251" s="134"/>
      <c r="AJ251" s="134"/>
      <c r="AK251" s="134"/>
      <c r="AL251" s="134"/>
      <c r="AM251" s="134"/>
      <c r="AN251" s="134"/>
      <c r="AO251" s="165"/>
      <c r="AP251" s="134"/>
      <c r="AQ251" s="166"/>
      <c r="AR251" s="166"/>
      <c r="AS251" s="166"/>
      <c r="AT251" s="167"/>
      <c r="AU251" s="167"/>
      <c r="AV251" s="167"/>
      <c r="AW251" s="156"/>
      <c r="AX251" s="156"/>
      <c r="AY251" s="156"/>
      <c r="AZ251" s="156"/>
      <c r="BA251" s="130"/>
      <c r="BB251" s="131"/>
      <c r="BC251" s="131"/>
      <c r="BD251" s="131"/>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68"/>
    </row>
    <row r="252" spans="1:80" s="169" customFormat="1" hidden="1">
      <c r="A252" s="178"/>
      <c r="B252" s="178"/>
      <c r="C252" s="170"/>
      <c r="D252" s="134"/>
      <c r="E252" s="134"/>
      <c r="F252" s="134"/>
      <c r="G252" s="134"/>
      <c r="H252" s="134"/>
      <c r="I252" s="134"/>
      <c r="J252" s="134"/>
      <c r="K252" s="134"/>
      <c r="L252" s="134"/>
      <c r="M252" s="165"/>
      <c r="N252" s="134"/>
      <c r="O252" s="166"/>
      <c r="P252" s="166"/>
      <c r="Q252" s="166"/>
      <c r="R252" s="167"/>
      <c r="S252" s="167"/>
      <c r="T252" s="167"/>
      <c r="U252" s="134"/>
      <c r="V252" s="134"/>
      <c r="W252" s="134"/>
      <c r="X252" s="134"/>
      <c r="Y252" s="134"/>
      <c r="Z252" s="134"/>
      <c r="AA252" s="165"/>
      <c r="AB252" s="134"/>
      <c r="AC252" s="166"/>
      <c r="AD252" s="166"/>
      <c r="AE252" s="166"/>
      <c r="AF252" s="167"/>
      <c r="AG252" s="167"/>
      <c r="AH252" s="167"/>
      <c r="AI252" s="134"/>
      <c r="AJ252" s="134"/>
      <c r="AK252" s="134"/>
      <c r="AL252" s="134"/>
      <c r="AM252" s="134"/>
      <c r="AN252" s="134"/>
      <c r="AO252" s="165"/>
      <c r="AP252" s="134"/>
      <c r="AQ252" s="166"/>
      <c r="AR252" s="166"/>
      <c r="AS252" s="166"/>
      <c r="AT252" s="167"/>
      <c r="AU252" s="167"/>
      <c r="AV252" s="167"/>
      <c r="AW252" s="156"/>
      <c r="AX252" s="156"/>
      <c r="AY252" s="156"/>
      <c r="AZ252" s="156"/>
      <c r="BA252" s="130"/>
      <c r="BB252" s="131"/>
      <c r="BC252" s="131"/>
      <c r="BD252" s="131"/>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68"/>
    </row>
    <row r="253" spans="1:80" s="169" customFormat="1" hidden="1">
      <c r="A253" s="178"/>
      <c r="B253" s="178"/>
      <c r="C253" s="170"/>
      <c r="D253" s="134"/>
      <c r="E253" s="134"/>
      <c r="F253" s="134"/>
      <c r="G253" s="134"/>
      <c r="H253" s="134"/>
      <c r="I253" s="134"/>
      <c r="J253" s="134"/>
      <c r="K253" s="134"/>
      <c r="L253" s="134"/>
      <c r="M253" s="165"/>
      <c r="N253" s="134"/>
      <c r="O253" s="166"/>
      <c r="P253" s="166"/>
      <c r="Q253" s="166"/>
      <c r="R253" s="167"/>
      <c r="S253" s="167"/>
      <c r="T253" s="167"/>
      <c r="U253" s="134"/>
      <c r="V253" s="134"/>
      <c r="W253" s="134"/>
      <c r="X253" s="134"/>
      <c r="Y253" s="134"/>
      <c r="Z253" s="134"/>
      <c r="AA253" s="165"/>
      <c r="AB253" s="134"/>
      <c r="AC253" s="166"/>
      <c r="AD253" s="166"/>
      <c r="AE253" s="166"/>
      <c r="AF253" s="167"/>
      <c r="AG253" s="167"/>
      <c r="AH253" s="167"/>
      <c r="AI253" s="134"/>
      <c r="AJ253" s="134"/>
      <c r="AK253" s="134"/>
      <c r="AL253" s="134"/>
      <c r="AM253" s="134"/>
      <c r="AN253" s="134"/>
      <c r="AO253" s="165"/>
      <c r="AP253" s="134"/>
      <c r="AQ253" s="166"/>
      <c r="AR253" s="166"/>
      <c r="AS253" s="166"/>
      <c r="AT253" s="167"/>
      <c r="AU253" s="167"/>
      <c r="AV253" s="167"/>
      <c r="AW253" s="156"/>
      <c r="AX253" s="156"/>
      <c r="AY253" s="156"/>
      <c r="AZ253" s="156"/>
      <c r="BA253" s="130"/>
      <c r="BB253" s="131"/>
      <c r="BC253" s="131"/>
      <c r="BD253" s="131"/>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68"/>
    </row>
    <row r="254" spans="1:80" s="169" customFormat="1" hidden="1">
      <c r="A254" s="178"/>
      <c r="B254" s="178"/>
      <c r="C254" s="170"/>
      <c r="D254" s="134"/>
      <c r="E254" s="134"/>
      <c r="F254" s="134"/>
      <c r="G254" s="134"/>
      <c r="H254" s="134"/>
      <c r="I254" s="134"/>
      <c r="J254" s="134"/>
      <c r="K254" s="134"/>
      <c r="L254" s="134"/>
      <c r="M254" s="165"/>
      <c r="N254" s="134"/>
      <c r="O254" s="166"/>
      <c r="P254" s="166"/>
      <c r="Q254" s="166"/>
      <c r="R254" s="167"/>
      <c r="S254" s="167"/>
      <c r="T254" s="167"/>
      <c r="U254" s="134"/>
      <c r="V254" s="134"/>
      <c r="W254" s="134"/>
      <c r="X254" s="134"/>
      <c r="Y254" s="134"/>
      <c r="Z254" s="134"/>
      <c r="AA254" s="165"/>
      <c r="AB254" s="134"/>
      <c r="AC254" s="166"/>
      <c r="AD254" s="166"/>
      <c r="AE254" s="166"/>
      <c r="AF254" s="167"/>
      <c r="AG254" s="167"/>
      <c r="AH254" s="167"/>
      <c r="AI254" s="134"/>
      <c r="AJ254" s="134"/>
      <c r="AK254" s="134"/>
      <c r="AL254" s="134"/>
      <c r="AM254" s="134"/>
      <c r="AN254" s="134"/>
      <c r="AO254" s="165"/>
      <c r="AP254" s="134"/>
      <c r="AQ254" s="166"/>
      <c r="AR254" s="166"/>
      <c r="AS254" s="166"/>
      <c r="AT254" s="167"/>
      <c r="AU254" s="167"/>
      <c r="AV254" s="167"/>
      <c r="AW254" s="156"/>
      <c r="AX254" s="156"/>
      <c r="AY254" s="156"/>
      <c r="AZ254" s="156"/>
      <c r="BA254" s="130"/>
      <c r="BB254" s="131"/>
      <c r="BC254" s="131"/>
      <c r="BD254" s="131"/>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68"/>
    </row>
    <row r="255" spans="1:80" s="169" customFormat="1" hidden="1">
      <c r="A255" s="178"/>
      <c r="B255" s="178"/>
      <c r="C255" s="170"/>
      <c r="D255" s="134"/>
      <c r="E255" s="134"/>
      <c r="F255" s="134"/>
      <c r="G255" s="134"/>
      <c r="H255" s="134"/>
      <c r="I255" s="134"/>
      <c r="J255" s="134"/>
      <c r="K255" s="134"/>
      <c r="L255" s="134"/>
      <c r="M255" s="165"/>
      <c r="N255" s="134"/>
      <c r="O255" s="166"/>
      <c r="P255" s="166"/>
      <c r="Q255" s="166"/>
      <c r="R255" s="167"/>
      <c r="S255" s="167"/>
      <c r="T255" s="167"/>
      <c r="U255" s="134"/>
      <c r="V255" s="134"/>
      <c r="W255" s="134"/>
      <c r="X255" s="134"/>
      <c r="Y255" s="134"/>
      <c r="Z255" s="134"/>
      <c r="AA255" s="165"/>
      <c r="AB255" s="134"/>
      <c r="AC255" s="166"/>
      <c r="AD255" s="166"/>
      <c r="AE255" s="166"/>
      <c r="AF255" s="167"/>
      <c r="AG255" s="167"/>
      <c r="AH255" s="167"/>
      <c r="AI255" s="134"/>
      <c r="AJ255" s="134"/>
      <c r="AK255" s="134"/>
      <c r="AL255" s="134"/>
      <c r="AM255" s="134"/>
      <c r="AN255" s="134"/>
      <c r="AO255" s="165"/>
      <c r="AP255" s="134"/>
      <c r="AQ255" s="166"/>
      <c r="AR255" s="166"/>
      <c r="AS255" s="166"/>
      <c r="AT255" s="167"/>
      <c r="AU255" s="167"/>
      <c r="AV255" s="167"/>
      <c r="AW255" s="156"/>
      <c r="AX255" s="156"/>
      <c r="AY255" s="156"/>
      <c r="AZ255" s="156"/>
      <c r="BA255" s="130"/>
      <c r="BB255" s="131"/>
      <c r="BC255" s="131"/>
      <c r="BD255" s="131"/>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68"/>
    </row>
    <row r="256" spans="1:80" s="169" customFormat="1" hidden="1">
      <c r="A256" s="178"/>
      <c r="B256" s="178"/>
      <c r="C256" s="170"/>
      <c r="D256" s="134"/>
      <c r="E256" s="134"/>
      <c r="F256" s="134"/>
      <c r="G256" s="134"/>
      <c r="H256" s="134"/>
      <c r="I256" s="134"/>
      <c r="J256" s="134"/>
      <c r="K256" s="134"/>
      <c r="L256" s="134"/>
      <c r="M256" s="165"/>
      <c r="N256" s="134"/>
      <c r="O256" s="166"/>
      <c r="P256" s="166"/>
      <c r="Q256" s="166"/>
      <c r="R256" s="167"/>
      <c r="S256" s="167"/>
      <c r="T256" s="167"/>
      <c r="U256" s="134"/>
      <c r="V256" s="134"/>
      <c r="W256" s="134"/>
      <c r="X256" s="134"/>
      <c r="Y256" s="134"/>
      <c r="Z256" s="134"/>
      <c r="AA256" s="165"/>
      <c r="AB256" s="134"/>
      <c r="AC256" s="166"/>
      <c r="AD256" s="166"/>
      <c r="AE256" s="166"/>
      <c r="AF256" s="167"/>
      <c r="AG256" s="167"/>
      <c r="AH256" s="167"/>
      <c r="AI256" s="134"/>
      <c r="AJ256" s="134"/>
      <c r="AK256" s="134"/>
      <c r="AL256" s="134"/>
      <c r="AM256" s="134"/>
      <c r="AN256" s="134"/>
      <c r="AO256" s="165"/>
      <c r="AP256" s="134"/>
      <c r="AQ256" s="166"/>
      <c r="AR256" s="166"/>
      <c r="AS256" s="166"/>
      <c r="AT256" s="167"/>
      <c r="AU256" s="167"/>
      <c r="AV256" s="167"/>
      <c r="AW256" s="156"/>
      <c r="AX256" s="156"/>
      <c r="AY256" s="156"/>
      <c r="AZ256" s="156"/>
      <c r="BA256" s="130"/>
      <c r="BB256" s="131"/>
      <c r="BC256" s="131"/>
      <c r="BD256" s="131"/>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68"/>
    </row>
    <row r="257" spans="1:80" s="169" customFormat="1" hidden="1">
      <c r="A257" s="178"/>
      <c r="B257" s="178"/>
      <c r="C257" s="170"/>
      <c r="D257" s="134"/>
      <c r="E257" s="134"/>
      <c r="F257" s="134"/>
      <c r="G257" s="134"/>
      <c r="H257" s="134"/>
      <c r="I257" s="134"/>
      <c r="J257" s="134"/>
      <c r="K257" s="134"/>
      <c r="L257" s="134"/>
      <c r="M257" s="165"/>
      <c r="N257" s="134"/>
      <c r="O257" s="166"/>
      <c r="P257" s="166"/>
      <c r="Q257" s="166"/>
      <c r="R257" s="167"/>
      <c r="S257" s="167"/>
      <c r="T257" s="167"/>
      <c r="U257" s="134"/>
      <c r="V257" s="134"/>
      <c r="W257" s="134"/>
      <c r="X257" s="134"/>
      <c r="Y257" s="134"/>
      <c r="Z257" s="134"/>
      <c r="AA257" s="165"/>
      <c r="AB257" s="134"/>
      <c r="AC257" s="166"/>
      <c r="AD257" s="166"/>
      <c r="AE257" s="166"/>
      <c r="AF257" s="167"/>
      <c r="AG257" s="167"/>
      <c r="AH257" s="167"/>
      <c r="AI257" s="134"/>
      <c r="AJ257" s="134"/>
      <c r="AK257" s="134"/>
      <c r="AL257" s="134"/>
      <c r="AM257" s="134"/>
      <c r="AN257" s="134"/>
      <c r="AO257" s="165"/>
      <c r="AP257" s="134"/>
      <c r="AQ257" s="166"/>
      <c r="AR257" s="166"/>
      <c r="AS257" s="166"/>
      <c r="AT257" s="167"/>
      <c r="AU257" s="167"/>
      <c r="AV257" s="167"/>
      <c r="AW257" s="156"/>
      <c r="AX257" s="156"/>
      <c r="AY257" s="156"/>
      <c r="AZ257" s="156"/>
      <c r="BA257" s="130"/>
      <c r="BB257" s="131"/>
      <c r="BC257" s="131"/>
      <c r="BD257" s="131"/>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68"/>
    </row>
    <row r="258" spans="1:80" s="169" customFormat="1" hidden="1">
      <c r="A258" s="178"/>
      <c r="B258" s="178"/>
      <c r="C258" s="170"/>
      <c r="D258" s="134"/>
      <c r="E258" s="134"/>
      <c r="F258" s="134"/>
      <c r="G258" s="134"/>
      <c r="H258" s="134"/>
      <c r="I258" s="134"/>
      <c r="J258" s="134"/>
      <c r="K258" s="134"/>
      <c r="L258" s="134"/>
      <c r="M258" s="165"/>
      <c r="N258" s="134"/>
      <c r="O258" s="166"/>
      <c r="P258" s="166"/>
      <c r="Q258" s="166"/>
      <c r="R258" s="167"/>
      <c r="S258" s="167"/>
      <c r="T258" s="167"/>
      <c r="U258" s="134"/>
      <c r="V258" s="134"/>
      <c r="W258" s="134"/>
      <c r="X258" s="134"/>
      <c r="Y258" s="134"/>
      <c r="Z258" s="134"/>
      <c r="AA258" s="165"/>
      <c r="AB258" s="134"/>
      <c r="AC258" s="166"/>
      <c r="AD258" s="166"/>
      <c r="AE258" s="166"/>
      <c r="AF258" s="167"/>
      <c r="AG258" s="167"/>
      <c r="AH258" s="167"/>
      <c r="AI258" s="134"/>
      <c r="AJ258" s="134"/>
      <c r="AK258" s="134"/>
      <c r="AL258" s="134"/>
      <c r="AM258" s="134"/>
      <c r="AN258" s="134"/>
      <c r="AO258" s="165"/>
      <c r="AP258" s="134"/>
      <c r="AQ258" s="166"/>
      <c r="AR258" s="166"/>
      <c r="AS258" s="166"/>
      <c r="AT258" s="167"/>
      <c r="AU258" s="167"/>
      <c r="AV258" s="167"/>
      <c r="AW258" s="156"/>
      <c r="AX258" s="156"/>
      <c r="AY258" s="156"/>
      <c r="AZ258" s="156"/>
      <c r="BA258" s="130"/>
      <c r="BB258" s="131"/>
      <c r="BC258" s="131"/>
      <c r="BD258" s="131"/>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68"/>
    </row>
    <row r="259" spans="1:80" s="169" customFormat="1" hidden="1">
      <c r="A259" s="178"/>
      <c r="B259" s="178"/>
      <c r="C259" s="170"/>
      <c r="D259" s="134"/>
      <c r="E259" s="134"/>
      <c r="F259" s="134"/>
      <c r="G259" s="134"/>
      <c r="H259" s="134"/>
      <c r="I259" s="134"/>
      <c r="J259" s="134"/>
      <c r="K259" s="134"/>
      <c r="L259" s="134"/>
      <c r="M259" s="165"/>
      <c r="N259" s="134"/>
      <c r="O259" s="166"/>
      <c r="P259" s="166"/>
      <c r="Q259" s="166"/>
      <c r="R259" s="167"/>
      <c r="S259" s="167"/>
      <c r="T259" s="167"/>
      <c r="U259" s="134"/>
      <c r="V259" s="134"/>
      <c r="W259" s="134"/>
      <c r="X259" s="134"/>
      <c r="Y259" s="134"/>
      <c r="Z259" s="134"/>
      <c r="AA259" s="165"/>
      <c r="AB259" s="134"/>
      <c r="AC259" s="166"/>
      <c r="AD259" s="166"/>
      <c r="AE259" s="166"/>
      <c r="AF259" s="167"/>
      <c r="AG259" s="167"/>
      <c r="AH259" s="167"/>
      <c r="AI259" s="134"/>
      <c r="AJ259" s="134"/>
      <c r="AK259" s="134"/>
      <c r="AL259" s="134"/>
      <c r="AM259" s="134"/>
      <c r="AN259" s="134"/>
      <c r="AO259" s="165"/>
      <c r="AP259" s="134"/>
      <c r="AQ259" s="166"/>
      <c r="AR259" s="166"/>
      <c r="AS259" s="166"/>
      <c r="AT259" s="167"/>
      <c r="AU259" s="167"/>
      <c r="AV259" s="167"/>
      <c r="AW259" s="156"/>
      <c r="AX259" s="156"/>
      <c r="AY259" s="156"/>
      <c r="AZ259" s="156"/>
      <c r="BA259" s="130"/>
      <c r="BB259" s="131"/>
      <c r="BC259" s="131"/>
      <c r="BD259" s="131"/>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68"/>
    </row>
    <row r="260" spans="1:80" s="169" customFormat="1" hidden="1">
      <c r="A260" s="178"/>
      <c r="B260" s="178"/>
      <c r="C260" s="170"/>
      <c r="D260" s="134"/>
      <c r="E260" s="134"/>
      <c r="F260" s="134"/>
      <c r="G260" s="134"/>
      <c r="H260" s="134"/>
      <c r="I260" s="134"/>
      <c r="J260" s="134"/>
      <c r="K260" s="134"/>
      <c r="L260" s="134"/>
      <c r="M260" s="165"/>
      <c r="N260" s="134"/>
      <c r="O260" s="166"/>
      <c r="P260" s="166"/>
      <c r="Q260" s="166"/>
      <c r="R260" s="167"/>
      <c r="S260" s="167"/>
      <c r="T260" s="167"/>
      <c r="U260" s="134"/>
      <c r="V260" s="134"/>
      <c r="W260" s="134"/>
      <c r="X260" s="134"/>
      <c r="Y260" s="134"/>
      <c r="Z260" s="134"/>
      <c r="AA260" s="165"/>
      <c r="AB260" s="134"/>
      <c r="AC260" s="166"/>
      <c r="AD260" s="166"/>
      <c r="AE260" s="166"/>
      <c r="AF260" s="167"/>
      <c r="AG260" s="167"/>
      <c r="AH260" s="167"/>
      <c r="AI260" s="134"/>
      <c r="AJ260" s="134"/>
      <c r="AK260" s="134"/>
      <c r="AL260" s="134"/>
      <c r="AM260" s="134"/>
      <c r="AN260" s="134"/>
      <c r="AO260" s="165"/>
      <c r="AP260" s="134"/>
      <c r="AQ260" s="166"/>
      <c r="AR260" s="166"/>
      <c r="AS260" s="166"/>
      <c r="AT260" s="167"/>
      <c r="AU260" s="167"/>
      <c r="AV260" s="167"/>
      <c r="AW260" s="156"/>
      <c r="AX260" s="156"/>
      <c r="AY260" s="156"/>
      <c r="AZ260" s="156"/>
      <c r="BA260" s="130"/>
      <c r="BB260" s="131"/>
      <c r="BC260" s="131"/>
      <c r="BD260" s="131"/>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68"/>
    </row>
    <row r="261" spans="1:80" s="169" customFormat="1" hidden="1">
      <c r="A261" s="178"/>
      <c r="B261" s="178"/>
      <c r="C261" s="170"/>
      <c r="D261" s="134"/>
      <c r="E261" s="134"/>
      <c r="F261" s="134"/>
      <c r="G261" s="134"/>
      <c r="H261" s="134"/>
      <c r="I261" s="134"/>
      <c r="J261" s="134"/>
      <c r="K261" s="134"/>
      <c r="L261" s="134"/>
      <c r="M261" s="165"/>
      <c r="N261" s="134"/>
      <c r="O261" s="166"/>
      <c r="P261" s="166"/>
      <c r="Q261" s="166"/>
      <c r="R261" s="167"/>
      <c r="S261" s="167"/>
      <c r="T261" s="167"/>
      <c r="U261" s="134"/>
      <c r="V261" s="134"/>
      <c r="W261" s="134"/>
      <c r="X261" s="134"/>
      <c r="Y261" s="134"/>
      <c r="Z261" s="134"/>
      <c r="AA261" s="165"/>
      <c r="AB261" s="134"/>
      <c r="AC261" s="166"/>
      <c r="AD261" s="166"/>
      <c r="AE261" s="166"/>
      <c r="AF261" s="167"/>
      <c r="AG261" s="167"/>
      <c r="AH261" s="167"/>
      <c r="AI261" s="134"/>
      <c r="AJ261" s="134"/>
      <c r="AK261" s="134"/>
      <c r="AL261" s="134"/>
      <c r="AM261" s="134"/>
      <c r="AN261" s="134"/>
      <c r="AO261" s="165"/>
      <c r="AP261" s="134"/>
      <c r="AQ261" s="166"/>
      <c r="AR261" s="166"/>
      <c r="AS261" s="166"/>
      <c r="AT261" s="167"/>
      <c r="AU261" s="167"/>
      <c r="AV261" s="167"/>
      <c r="AW261" s="156"/>
      <c r="AX261" s="156"/>
      <c r="AY261" s="156"/>
      <c r="AZ261" s="156"/>
      <c r="BA261" s="130"/>
      <c r="BB261" s="131"/>
      <c r="BC261" s="131"/>
      <c r="BD261" s="131"/>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68"/>
    </row>
    <row r="262" spans="1:80" s="169" customFormat="1" hidden="1">
      <c r="A262" s="178"/>
      <c r="B262" s="178"/>
      <c r="C262" s="170"/>
      <c r="D262" s="134"/>
      <c r="E262" s="134"/>
      <c r="F262" s="134"/>
      <c r="G262" s="134"/>
      <c r="H262" s="134"/>
      <c r="I262" s="134"/>
      <c r="J262" s="134"/>
      <c r="K262" s="134"/>
      <c r="L262" s="134"/>
      <c r="M262" s="165"/>
      <c r="N262" s="134"/>
      <c r="O262" s="166"/>
      <c r="P262" s="166"/>
      <c r="Q262" s="166"/>
      <c r="R262" s="167"/>
      <c r="S262" s="167"/>
      <c r="T262" s="167"/>
      <c r="U262" s="134"/>
      <c r="V262" s="134"/>
      <c r="W262" s="134"/>
      <c r="X262" s="134"/>
      <c r="Y262" s="134"/>
      <c r="Z262" s="134"/>
      <c r="AA262" s="165"/>
      <c r="AB262" s="134"/>
      <c r="AC262" s="166"/>
      <c r="AD262" s="166"/>
      <c r="AE262" s="166"/>
      <c r="AF262" s="167"/>
      <c r="AG262" s="167"/>
      <c r="AH262" s="167"/>
      <c r="AI262" s="134"/>
      <c r="AJ262" s="134"/>
      <c r="AK262" s="134"/>
      <c r="AL262" s="134"/>
      <c r="AM262" s="134"/>
      <c r="AN262" s="134"/>
      <c r="AO262" s="165"/>
      <c r="AP262" s="134"/>
      <c r="AQ262" s="166"/>
      <c r="AR262" s="166"/>
      <c r="AS262" s="166"/>
      <c r="AT262" s="167"/>
      <c r="AU262" s="167"/>
      <c r="AV262" s="167"/>
      <c r="AW262" s="156"/>
      <c r="AX262" s="156"/>
      <c r="AY262" s="156"/>
      <c r="AZ262" s="156"/>
      <c r="BA262" s="130"/>
      <c r="BB262" s="131"/>
      <c r="BC262" s="131"/>
      <c r="BD262" s="131"/>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68"/>
    </row>
    <row r="263" spans="1:80" s="169" customFormat="1" hidden="1">
      <c r="A263" s="178"/>
      <c r="B263" s="178"/>
      <c r="C263" s="170"/>
      <c r="D263" s="134"/>
      <c r="E263" s="134"/>
      <c r="F263" s="134"/>
      <c r="G263" s="134"/>
      <c r="H263" s="134"/>
      <c r="I263" s="134"/>
      <c r="J263" s="134"/>
      <c r="K263" s="134"/>
      <c r="L263" s="134"/>
      <c r="M263" s="165"/>
      <c r="N263" s="134"/>
      <c r="O263" s="166"/>
      <c r="P263" s="166"/>
      <c r="Q263" s="166"/>
      <c r="R263" s="167"/>
      <c r="S263" s="167"/>
      <c r="T263" s="167"/>
      <c r="U263" s="134"/>
      <c r="V263" s="134"/>
      <c r="W263" s="134"/>
      <c r="X263" s="134"/>
      <c r="Y263" s="134"/>
      <c r="Z263" s="134"/>
      <c r="AA263" s="165"/>
      <c r="AB263" s="134"/>
      <c r="AC263" s="166"/>
      <c r="AD263" s="166"/>
      <c r="AE263" s="166"/>
      <c r="AF263" s="167"/>
      <c r="AG263" s="167"/>
      <c r="AH263" s="167"/>
      <c r="AI263" s="134"/>
      <c r="AJ263" s="134"/>
      <c r="AK263" s="134"/>
      <c r="AL263" s="134"/>
      <c r="AM263" s="134"/>
      <c r="AN263" s="134"/>
      <c r="AO263" s="165"/>
      <c r="AP263" s="134"/>
      <c r="AQ263" s="166"/>
      <c r="AR263" s="166"/>
      <c r="AS263" s="166"/>
      <c r="AT263" s="167"/>
      <c r="AU263" s="167"/>
      <c r="AV263" s="167"/>
      <c r="AW263" s="156"/>
      <c r="AX263" s="156"/>
      <c r="AY263" s="156"/>
      <c r="AZ263" s="156"/>
      <c r="BA263" s="130"/>
      <c r="BB263" s="131"/>
      <c r="BC263" s="131"/>
      <c r="BD263" s="131"/>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68"/>
    </row>
    <row r="264" spans="1:80" s="169" customFormat="1" hidden="1">
      <c r="A264" s="178"/>
      <c r="B264" s="178"/>
      <c r="C264" s="170"/>
      <c r="D264" s="134"/>
      <c r="E264" s="134"/>
      <c r="F264" s="134"/>
      <c r="G264" s="134"/>
      <c r="H264" s="134"/>
      <c r="I264" s="134"/>
      <c r="J264" s="134"/>
      <c r="K264" s="134"/>
      <c r="L264" s="134"/>
      <c r="M264" s="165"/>
      <c r="N264" s="134"/>
      <c r="O264" s="166"/>
      <c r="P264" s="166"/>
      <c r="Q264" s="166"/>
      <c r="R264" s="167"/>
      <c r="S264" s="167"/>
      <c r="T264" s="167"/>
      <c r="U264" s="134"/>
      <c r="V264" s="134"/>
      <c r="W264" s="134"/>
      <c r="X264" s="134"/>
      <c r="Y264" s="134"/>
      <c r="Z264" s="134"/>
      <c r="AA264" s="165"/>
      <c r="AB264" s="134"/>
      <c r="AC264" s="166"/>
      <c r="AD264" s="166"/>
      <c r="AE264" s="166"/>
      <c r="AF264" s="167"/>
      <c r="AG264" s="167"/>
      <c r="AH264" s="167"/>
      <c r="AI264" s="134"/>
      <c r="AJ264" s="134"/>
      <c r="AK264" s="134"/>
      <c r="AL264" s="134"/>
      <c r="AM264" s="134"/>
      <c r="AN264" s="134"/>
      <c r="AO264" s="165"/>
      <c r="AP264" s="134"/>
      <c r="AQ264" s="166"/>
      <c r="AR264" s="166"/>
      <c r="AS264" s="166"/>
      <c r="AT264" s="167"/>
      <c r="AU264" s="167"/>
      <c r="AV264" s="167"/>
      <c r="AW264" s="156"/>
      <c r="AX264" s="156"/>
      <c r="AY264" s="156"/>
      <c r="AZ264" s="156"/>
      <c r="BA264" s="130"/>
      <c r="BB264" s="131"/>
      <c r="BC264" s="131"/>
      <c r="BD264" s="131"/>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68"/>
    </row>
    <row r="265" spans="1:80" s="169" customFormat="1" hidden="1">
      <c r="A265" s="178"/>
      <c r="B265" s="178"/>
      <c r="C265" s="170"/>
      <c r="D265" s="134"/>
      <c r="E265" s="134"/>
      <c r="F265" s="134"/>
      <c r="G265" s="134"/>
      <c r="H265" s="134"/>
      <c r="I265" s="134"/>
      <c r="J265" s="134"/>
      <c r="K265" s="134"/>
      <c r="L265" s="134"/>
      <c r="M265" s="165"/>
      <c r="N265" s="134"/>
      <c r="O265" s="166"/>
      <c r="P265" s="166"/>
      <c r="Q265" s="166"/>
      <c r="R265" s="167"/>
      <c r="S265" s="167"/>
      <c r="T265" s="167"/>
      <c r="U265" s="134"/>
      <c r="V265" s="134"/>
      <c r="W265" s="134"/>
      <c r="X265" s="134"/>
      <c r="Y265" s="134"/>
      <c r="Z265" s="134"/>
      <c r="AA265" s="165"/>
      <c r="AB265" s="134"/>
      <c r="AC265" s="166"/>
      <c r="AD265" s="166"/>
      <c r="AE265" s="166"/>
      <c r="AF265" s="167"/>
      <c r="AG265" s="167"/>
      <c r="AH265" s="167"/>
      <c r="AI265" s="134"/>
      <c r="AJ265" s="134"/>
      <c r="AK265" s="134"/>
      <c r="AL265" s="134"/>
      <c r="AM265" s="134"/>
      <c r="AN265" s="134"/>
      <c r="AO265" s="165"/>
      <c r="AP265" s="134"/>
      <c r="AQ265" s="166"/>
      <c r="AR265" s="166"/>
      <c r="AS265" s="166"/>
      <c r="AT265" s="167"/>
      <c r="AU265" s="167"/>
      <c r="AV265" s="167"/>
      <c r="AW265" s="156"/>
      <c r="AX265" s="156"/>
      <c r="AY265" s="156"/>
      <c r="AZ265" s="156"/>
      <c r="BA265" s="130"/>
      <c r="BB265" s="131"/>
      <c r="BC265" s="131"/>
      <c r="BD265" s="131"/>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68"/>
    </row>
    <row r="266" spans="1:80" s="169" customFormat="1" hidden="1">
      <c r="A266" s="178"/>
      <c r="B266" s="178"/>
      <c r="C266" s="170"/>
      <c r="D266" s="134"/>
      <c r="E266" s="134"/>
      <c r="F266" s="134"/>
      <c r="G266" s="134"/>
      <c r="H266" s="134"/>
      <c r="I266" s="134"/>
      <c r="J266" s="134"/>
      <c r="K266" s="134"/>
      <c r="L266" s="134"/>
      <c r="M266" s="165"/>
      <c r="N266" s="134"/>
      <c r="O266" s="166"/>
      <c r="P266" s="166"/>
      <c r="Q266" s="166"/>
      <c r="R266" s="167"/>
      <c r="S266" s="167"/>
      <c r="T266" s="167"/>
      <c r="U266" s="134"/>
      <c r="V266" s="134"/>
      <c r="W266" s="134"/>
      <c r="X266" s="134"/>
      <c r="Y266" s="134"/>
      <c r="Z266" s="134"/>
      <c r="AA266" s="165"/>
      <c r="AB266" s="134"/>
      <c r="AC266" s="166"/>
      <c r="AD266" s="166"/>
      <c r="AE266" s="166"/>
      <c r="AF266" s="167"/>
      <c r="AG266" s="167"/>
      <c r="AH266" s="167"/>
      <c r="AI266" s="134"/>
      <c r="AJ266" s="134"/>
      <c r="AK266" s="134"/>
      <c r="AL266" s="134"/>
      <c r="AM266" s="134"/>
      <c r="AN266" s="134"/>
      <c r="AO266" s="165"/>
      <c r="AP266" s="134"/>
      <c r="AQ266" s="166"/>
      <c r="AR266" s="166"/>
      <c r="AS266" s="166"/>
      <c r="AT266" s="167"/>
      <c r="AU266" s="167"/>
      <c r="AV266" s="167"/>
      <c r="AW266" s="156"/>
      <c r="AX266" s="156"/>
      <c r="AY266" s="156"/>
      <c r="AZ266" s="156"/>
      <c r="BA266" s="130"/>
      <c r="BB266" s="131"/>
      <c r="BC266" s="131"/>
      <c r="BD266" s="131"/>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68"/>
    </row>
    <row r="267" spans="1:80" s="169" customFormat="1" hidden="1">
      <c r="A267" s="178"/>
      <c r="B267" s="178"/>
      <c r="C267" s="170"/>
      <c r="D267" s="134"/>
      <c r="E267" s="134"/>
      <c r="F267" s="134"/>
      <c r="G267" s="134"/>
      <c r="H267" s="134"/>
      <c r="I267" s="134"/>
      <c r="J267" s="134"/>
      <c r="K267" s="134"/>
      <c r="L267" s="134"/>
      <c r="M267" s="165"/>
      <c r="N267" s="134"/>
      <c r="O267" s="166"/>
      <c r="P267" s="166"/>
      <c r="Q267" s="166"/>
      <c r="R267" s="167"/>
      <c r="S267" s="167"/>
      <c r="T267" s="167"/>
      <c r="U267" s="134"/>
      <c r="V267" s="134"/>
      <c r="W267" s="134"/>
      <c r="X267" s="134"/>
      <c r="Y267" s="134"/>
      <c r="Z267" s="134"/>
      <c r="AA267" s="165"/>
      <c r="AB267" s="134"/>
      <c r="AC267" s="166"/>
      <c r="AD267" s="166"/>
      <c r="AE267" s="166"/>
      <c r="AF267" s="167"/>
      <c r="AG267" s="167"/>
      <c r="AH267" s="167"/>
      <c r="AI267" s="134"/>
      <c r="AJ267" s="134"/>
      <c r="AK267" s="134"/>
      <c r="AL267" s="134"/>
      <c r="AM267" s="134"/>
      <c r="AN267" s="134"/>
      <c r="AO267" s="165"/>
      <c r="AP267" s="134"/>
      <c r="AQ267" s="166"/>
      <c r="AR267" s="166"/>
      <c r="AS267" s="166"/>
      <c r="AT267" s="167"/>
      <c r="AU267" s="167"/>
      <c r="AV267" s="167"/>
      <c r="AW267" s="156"/>
      <c r="AX267" s="156"/>
      <c r="AY267" s="156"/>
      <c r="AZ267" s="156"/>
      <c r="BA267" s="130"/>
      <c r="BB267" s="131"/>
      <c r="BC267" s="131"/>
      <c r="BD267" s="131"/>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68"/>
    </row>
    <row r="268" spans="1:80" s="169" customFormat="1" hidden="1">
      <c r="A268" s="178"/>
      <c r="B268" s="178"/>
      <c r="C268" s="170"/>
      <c r="D268" s="134"/>
      <c r="E268" s="134"/>
      <c r="F268" s="134"/>
      <c r="G268" s="134"/>
      <c r="H268" s="134"/>
      <c r="I268" s="134"/>
      <c r="J268" s="134"/>
      <c r="K268" s="134"/>
      <c r="L268" s="134"/>
      <c r="M268" s="165"/>
      <c r="N268" s="134"/>
      <c r="O268" s="166"/>
      <c r="P268" s="166"/>
      <c r="Q268" s="166"/>
      <c r="R268" s="167"/>
      <c r="S268" s="167"/>
      <c r="T268" s="167"/>
      <c r="U268" s="134"/>
      <c r="V268" s="134"/>
      <c r="W268" s="134"/>
      <c r="X268" s="134"/>
      <c r="Y268" s="134"/>
      <c r="Z268" s="134"/>
      <c r="AA268" s="165"/>
      <c r="AB268" s="134"/>
      <c r="AC268" s="166"/>
      <c r="AD268" s="166"/>
      <c r="AE268" s="166"/>
      <c r="AF268" s="167"/>
      <c r="AG268" s="167"/>
      <c r="AH268" s="167"/>
      <c r="AI268" s="134"/>
      <c r="AJ268" s="134"/>
      <c r="AK268" s="134"/>
      <c r="AL268" s="134"/>
      <c r="AM268" s="134"/>
      <c r="AN268" s="134"/>
      <c r="AO268" s="165"/>
      <c r="AP268" s="134"/>
      <c r="AQ268" s="166"/>
      <c r="AR268" s="166"/>
      <c r="AS268" s="166"/>
      <c r="AT268" s="167"/>
      <c r="AU268" s="167"/>
      <c r="AV268" s="167"/>
      <c r="AW268" s="156"/>
      <c r="AX268" s="156"/>
      <c r="AY268" s="156"/>
      <c r="AZ268" s="156"/>
      <c r="BA268" s="130"/>
      <c r="BB268" s="131"/>
      <c r="BC268" s="131"/>
      <c r="BD268" s="131"/>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68"/>
    </row>
    <row r="269" spans="1:80" s="169" customFormat="1" hidden="1">
      <c r="A269" s="178"/>
      <c r="B269" s="178"/>
      <c r="C269" s="170"/>
      <c r="D269" s="134"/>
      <c r="E269" s="134"/>
      <c r="F269" s="134"/>
      <c r="G269" s="134"/>
      <c r="H269" s="134"/>
      <c r="I269" s="134"/>
      <c r="J269" s="134"/>
      <c r="K269" s="134"/>
      <c r="L269" s="134"/>
      <c r="M269" s="165"/>
      <c r="N269" s="134"/>
      <c r="O269" s="166"/>
      <c r="P269" s="166"/>
      <c r="Q269" s="166"/>
      <c r="R269" s="167"/>
      <c r="S269" s="167"/>
      <c r="T269" s="167"/>
      <c r="U269" s="134"/>
      <c r="V269" s="134"/>
      <c r="W269" s="134"/>
      <c r="X269" s="134"/>
      <c r="Y269" s="134"/>
      <c r="Z269" s="134"/>
      <c r="AA269" s="165"/>
      <c r="AB269" s="134"/>
      <c r="AC269" s="166"/>
      <c r="AD269" s="166"/>
      <c r="AE269" s="166"/>
      <c r="AF269" s="167"/>
      <c r="AG269" s="167"/>
      <c r="AH269" s="167"/>
      <c r="AI269" s="134"/>
      <c r="AJ269" s="134"/>
      <c r="AK269" s="134"/>
      <c r="AL269" s="134"/>
      <c r="AM269" s="134"/>
      <c r="AN269" s="134"/>
      <c r="AO269" s="165"/>
      <c r="AP269" s="134"/>
      <c r="AQ269" s="166"/>
      <c r="AR269" s="166"/>
      <c r="AS269" s="166"/>
      <c r="AT269" s="167"/>
      <c r="AU269" s="167"/>
      <c r="AV269" s="167"/>
      <c r="AW269" s="156"/>
      <c r="AX269" s="156"/>
      <c r="AY269" s="156"/>
      <c r="AZ269" s="156"/>
      <c r="BA269" s="130"/>
      <c r="BB269" s="131"/>
      <c r="BC269" s="131"/>
      <c r="BD269" s="131"/>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68"/>
    </row>
    <row r="270" spans="1:80" s="169" customFormat="1" hidden="1">
      <c r="A270" s="178"/>
      <c r="B270" s="178"/>
      <c r="C270" s="170"/>
      <c r="D270" s="134"/>
      <c r="E270" s="134"/>
      <c r="F270" s="134"/>
      <c r="G270" s="134"/>
      <c r="H270" s="134"/>
      <c r="I270" s="134"/>
      <c r="J270" s="134"/>
      <c r="K270" s="134"/>
      <c r="L270" s="134"/>
      <c r="M270" s="165"/>
      <c r="N270" s="134"/>
      <c r="O270" s="166"/>
      <c r="P270" s="166"/>
      <c r="Q270" s="166"/>
      <c r="R270" s="167"/>
      <c r="S270" s="167"/>
      <c r="T270" s="167"/>
      <c r="U270" s="134"/>
      <c r="V270" s="134"/>
      <c r="W270" s="134"/>
      <c r="X270" s="134"/>
      <c r="Y270" s="134"/>
      <c r="Z270" s="134"/>
      <c r="AA270" s="165"/>
      <c r="AB270" s="134"/>
      <c r="AC270" s="166"/>
      <c r="AD270" s="166"/>
      <c r="AE270" s="166"/>
      <c r="AF270" s="167"/>
      <c r="AG270" s="167"/>
      <c r="AH270" s="167"/>
      <c r="AI270" s="134"/>
      <c r="AJ270" s="134"/>
      <c r="AK270" s="134"/>
      <c r="AL270" s="134"/>
      <c r="AM270" s="134"/>
      <c r="AN270" s="134"/>
      <c r="AO270" s="165"/>
      <c r="AP270" s="134"/>
      <c r="AQ270" s="166"/>
      <c r="AR270" s="166"/>
      <c r="AS270" s="166"/>
      <c r="AT270" s="167"/>
      <c r="AU270" s="167"/>
      <c r="AV270" s="167"/>
      <c r="AW270" s="156"/>
      <c r="AX270" s="156"/>
      <c r="AY270" s="156"/>
      <c r="AZ270" s="156"/>
      <c r="BA270" s="130"/>
      <c r="BB270" s="131"/>
      <c r="BC270" s="131"/>
      <c r="BD270" s="131"/>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68"/>
    </row>
    <row r="271" spans="1:80" s="169" customFormat="1" hidden="1">
      <c r="A271" s="178"/>
      <c r="B271" s="178"/>
      <c r="C271" s="170"/>
      <c r="D271" s="134"/>
      <c r="E271" s="134"/>
      <c r="F271" s="134"/>
      <c r="G271" s="134"/>
      <c r="H271" s="134"/>
      <c r="I271" s="134"/>
      <c r="J271" s="134"/>
      <c r="K271" s="134"/>
      <c r="L271" s="134"/>
      <c r="M271" s="165"/>
      <c r="N271" s="134"/>
      <c r="O271" s="166"/>
      <c r="P271" s="166"/>
      <c r="Q271" s="166"/>
      <c r="R271" s="167"/>
      <c r="S271" s="167"/>
      <c r="T271" s="167"/>
      <c r="U271" s="134"/>
      <c r="V271" s="134"/>
      <c r="W271" s="134"/>
      <c r="X271" s="134"/>
      <c r="Y271" s="134"/>
      <c r="Z271" s="134"/>
      <c r="AA271" s="165"/>
      <c r="AB271" s="134"/>
      <c r="AC271" s="166"/>
      <c r="AD271" s="166"/>
      <c r="AE271" s="166"/>
      <c r="AF271" s="167"/>
      <c r="AG271" s="167"/>
      <c r="AH271" s="167"/>
      <c r="AI271" s="134"/>
      <c r="AJ271" s="134"/>
      <c r="AK271" s="134"/>
      <c r="AL271" s="134"/>
      <c r="AM271" s="134"/>
      <c r="AN271" s="134"/>
      <c r="AO271" s="165"/>
      <c r="AP271" s="134"/>
      <c r="AQ271" s="166"/>
      <c r="AR271" s="166"/>
      <c r="AS271" s="166"/>
      <c r="AT271" s="167"/>
      <c r="AU271" s="167"/>
      <c r="AV271" s="167"/>
      <c r="AW271" s="156"/>
      <c r="AX271" s="156"/>
      <c r="AY271" s="156"/>
      <c r="AZ271" s="156"/>
      <c r="BA271" s="130"/>
      <c r="BB271" s="131"/>
      <c r="BC271" s="131"/>
      <c r="BD271" s="131"/>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68"/>
    </row>
    <row r="272" spans="1:80" s="169" customFormat="1" hidden="1">
      <c r="A272" s="178"/>
      <c r="B272" s="178"/>
      <c r="C272" s="170"/>
      <c r="D272" s="134"/>
      <c r="E272" s="134"/>
      <c r="F272" s="134"/>
      <c r="G272" s="134"/>
      <c r="H272" s="134"/>
      <c r="I272" s="134"/>
      <c r="J272" s="134"/>
      <c r="K272" s="134"/>
      <c r="L272" s="134"/>
      <c r="M272" s="165"/>
      <c r="N272" s="134"/>
      <c r="O272" s="166"/>
      <c r="P272" s="166"/>
      <c r="Q272" s="166"/>
      <c r="R272" s="167"/>
      <c r="S272" s="167"/>
      <c r="T272" s="167"/>
      <c r="U272" s="134"/>
      <c r="V272" s="134"/>
      <c r="W272" s="134"/>
      <c r="X272" s="134"/>
      <c r="Y272" s="134"/>
      <c r="Z272" s="134"/>
      <c r="AA272" s="165"/>
      <c r="AB272" s="134"/>
      <c r="AC272" s="166"/>
      <c r="AD272" s="166"/>
      <c r="AE272" s="166"/>
      <c r="AF272" s="167"/>
      <c r="AG272" s="167"/>
      <c r="AH272" s="167"/>
      <c r="AI272" s="134"/>
      <c r="AJ272" s="134"/>
      <c r="AK272" s="134"/>
      <c r="AL272" s="134"/>
      <c r="AM272" s="134"/>
      <c r="AN272" s="134"/>
      <c r="AO272" s="165"/>
      <c r="AP272" s="134"/>
      <c r="AQ272" s="166"/>
      <c r="AR272" s="166"/>
      <c r="AS272" s="166"/>
      <c r="AT272" s="167"/>
      <c r="AU272" s="167"/>
      <c r="AV272" s="167"/>
      <c r="AW272" s="156"/>
      <c r="AX272" s="156"/>
      <c r="AY272" s="156"/>
      <c r="AZ272" s="156"/>
      <c r="BA272" s="130"/>
      <c r="BB272" s="131"/>
      <c r="BC272" s="131"/>
      <c r="BD272" s="131"/>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68"/>
    </row>
    <row r="273" spans="1:80" s="169" customFormat="1" hidden="1">
      <c r="A273" s="178"/>
      <c r="B273" s="178"/>
      <c r="C273" s="170"/>
      <c r="D273" s="134"/>
      <c r="E273" s="134"/>
      <c r="F273" s="134"/>
      <c r="G273" s="134"/>
      <c r="H273" s="134"/>
      <c r="I273" s="134"/>
      <c r="J273" s="134"/>
      <c r="K273" s="134"/>
      <c r="L273" s="134"/>
      <c r="M273" s="165"/>
      <c r="N273" s="134"/>
      <c r="O273" s="166"/>
      <c r="P273" s="166"/>
      <c r="Q273" s="166"/>
      <c r="R273" s="167"/>
      <c r="S273" s="167"/>
      <c r="T273" s="167"/>
      <c r="U273" s="134"/>
      <c r="V273" s="134"/>
      <c r="W273" s="134"/>
      <c r="X273" s="134"/>
      <c r="Y273" s="134"/>
      <c r="Z273" s="134"/>
      <c r="AA273" s="165"/>
      <c r="AB273" s="134"/>
      <c r="AC273" s="166"/>
      <c r="AD273" s="166"/>
      <c r="AE273" s="166"/>
      <c r="AF273" s="167"/>
      <c r="AG273" s="167"/>
      <c r="AH273" s="167"/>
      <c r="AI273" s="134"/>
      <c r="AJ273" s="134"/>
      <c r="AK273" s="134"/>
      <c r="AL273" s="134"/>
      <c r="AM273" s="134"/>
      <c r="AN273" s="134"/>
      <c r="AO273" s="165"/>
      <c r="AP273" s="134"/>
      <c r="AQ273" s="166"/>
      <c r="AR273" s="166"/>
      <c r="AS273" s="166"/>
      <c r="AT273" s="167"/>
      <c r="AU273" s="167"/>
      <c r="AV273" s="167"/>
      <c r="AW273" s="156"/>
      <c r="AX273" s="156"/>
      <c r="AY273" s="156"/>
      <c r="AZ273" s="156"/>
      <c r="BA273" s="130"/>
      <c r="BB273" s="131"/>
      <c r="BC273" s="131"/>
      <c r="BD273" s="131"/>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68"/>
    </row>
    <row r="274" spans="1:80" s="169" customFormat="1" hidden="1">
      <c r="A274" s="178"/>
      <c r="B274" s="178"/>
      <c r="C274" s="170"/>
      <c r="D274" s="134"/>
      <c r="E274" s="134"/>
      <c r="F274" s="134"/>
      <c r="G274" s="134"/>
      <c r="H274" s="134"/>
      <c r="I274" s="134"/>
      <c r="J274" s="134"/>
      <c r="K274" s="134"/>
      <c r="L274" s="134"/>
      <c r="M274" s="165"/>
      <c r="N274" s="134"/>
      <c r="O274" s="166"/>
      <c r="P274" s="166"/>
      <c r="Q274" s="166"/>
      <c r="R274" s="167"/>
      <c r="S274" s="167"/>
      <c r="T274" s="167"/>
      <c r="U274" s="134"/>
      <c r="V274" s="134"/>
      <c r="W274" s="134"/>
      <c r="X274" s="134"/>
      <c r="Y274" s="134"/>
      <c r="Z274" s="134"/>
      <c r="AA274" s="165"/>
      <c r="AB274" s="134"/>
      <c r="AC274" s="166"/>
      <c r="AD274" s="166"/>
      <c r="AE274" s="166"/>
      <c r="AF274" s="167"/>
      <c r="AG274" s="167"/>
      <c r="AH274" s="167"/>
      <c r="AI274" s="134"/>
      <c r="AJ274" s="134"/>
      <c r="AK274" s="134"/>
      <c r="AL274" s="134"/>
      <c r="AM274" s="134"/>
      <c r="AN274" s="134"/>
      <c r="AO274" s="165"/>
      <c r="AP274" s="134"/>
      <c r="AQ274" s="166"/>
      <c r="AR274" s="166"/>
      <c r="AS274" s="166"/>
      <c r="AT274" s="167"/>
      <c r="AU274" s="167"/>
      <c r="AV274" s="167"/>
      <c r="AW274" s="156"/>
      <c r="AX274" s="156"/>
      <c r="AY274" s="156"/>
      <c r="AZ274" s="156"/>
      <c r="BA274" s="130"/>
      <c r="BB274" s="131"/>
      <c r="BC274" s="131"/>
      <c r="BD274" s="131"/>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68"/>
    </row>
    <row r="275" spans="1:80" s="169" customFormat="1" hidden="1">
      <c r="A275" s="178"/>
      <c r="B275" s="178"/>
      <c r="C275" s="170"/>
      <c r="D275" s="134"/>
      <c r="E275" s="134"/>
      <c r="F275" s="134"/>
      <c r="G275" s="134"/>
      <c r="H275" s="134"/>
      <c r="I275" s="134"/>
      <c r="J275" s="134"/>
      <c r="K275" s="134"/>
      <c r="L275" s="134"/>
      <c r="M275" s="165"/>
      <c r="N275" s="134"/>
      <c r="O275" s="166"/>
      <c r="P275" s="166"/>
      <c r="Q275" s="166"/>
      <c r="R275" s="167"/>
      <c r="S275" s="167"/>
      <c r="T275" s="167"/>
      <c r="U275" s="134"/>
      <c r="V275" s="134"/>
      <c r="W275" s="134"/>
      <c r="X275" s="134"/>
      <c r="Y275" s="134"/>
      <c r="Z275" s="134"/>
      <c r="AA275" s="165"/>
      <c r="AB275" s="134"/>
      <c r="AC275" s="166"/>
      <c r="AD275" s="166"/>
      <c r="AE275" s="166"/>
      <c r="AF275" s="167"/>
      <c r="AG275" s="167"/>
      <c r="AH275" s="167"/>
      <c r="AI275" s="134"/>
      <c r="AJ275" s="134"/>
      <c r="AK275" s="134"/>
      <c r="AL275" s="134"/>
      <c r="AM275" s="134"/>
      <c r="AN275" s="134"/>
      <c r="AO275" s="165"/>
      <c r="AP275" s="134"/>
      <c r="AQ275" s="166"/>
      <c r="AR275" s="166"/>
      <c r="AS275" s="166"/>
      <c r="AT275" s="167"/>
      <c r="AU275" s="167"/>
      <c r="AV275" s="167"/>
      <c r="AW275" s="156"/>
      <c r="AX275" s="156"/>
      <c r="AY275" s="156"/>
      <c r="AZ275" s="156"/>
      <c r="BA275" s="130"/>
      <c r="BB275" s="131"/>
      <c r="BC275" s="131"/>
      <c r="BD275" s="131"/>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68"/>
    </row>
    <row r="276" spans="1:80" s="169" customFormat="1" hidden="1">
      <c r="A276" s="178"/>
      <c r="B276" s="178"/>
      <c r="C276" s="170"/>
      <c r="D276" s="134"/>
      <c r="E276" s="134"/>
      <c r="F276" s="134"/>
      <c r="G276" s="134"/>
      <c r="H276" s="134"/>
      <c r="I276" s="134"/>
      <c r="J276" s="134"/>
      <c r="K276" s="134"/>
      <c r="L276" s="134"/>
      <c r="M276" s="165"/>
      <c r="N276" s="134"/>
      <c r="O276" s="166"/>
      <c r="P276" s="166"/>
      <c r="Q276" s="166"/>
      <c r="R276" s="167"/>
      <c r="S276" s="167"/>
      <c r="T276" s="167"/>
      <c r="U276" s="134"/>
      <c r="V276" s="134"/>
      <c r="W276" s="134"/>
      <c r="X276" s="134"/>
      <c r="Y276" s="134"/>
      <c r="Z276" s="134"/>
      <c r="AA276" s="165"/>
      <c r="AB276" s="134"/>
      <c r="AC276" s="166"/>
      <c r="AD276" s="166"/>
      <c r="AE276" s="166"/>
      <c r="AF276" s="167"/>
      <c r="AG276" s="167"/>
      <c r="AH276" s="167"/>
      <c r="AI276" s="134"/>
      <c r="AJ276" s="134"/>
      <c r="AK276" s="134"/>
      <c r="AL276" s="134"/>
      <c r="AM276" s="134"/>
      <c r="AN276" s="134"/>
      <c r="AO276" s="165"/>
      <c r="AP276" s="134"/>
      <c r="AQ276" s="166"/>
      <c r="AR276" s="166"/>
      <c r="AS276" s="166"/>
      <c r="AT276" s="167"/>
      <c r="AU276" s="167"/>
      <c r="AV276" s="167"/>
      <c r="AW276" s="156"/>
      <c r="AX276" s="156"/>
      <c r="AY276" s="156"/>
      <c r="AZ276" s="156"/>
      <c r="BA276" s="130"/>
      <c r="BB276" s="131"/>
      <c r="BC276" s="131"/>
      <c r="BD276" s="131"/>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68"/>
    </row>
    <row r="277" spans="1:80" s="169" customFormat="1" hidden="1">
      <c r="A277" s="178"/>
      <c r="B277" s="178"/>
      <c r="C277" s="170"/>
      <c r="D277" s="134"/>
      <c r="E277" s="134"/>
      <c r="F277" s="134"/>
      <c r="G277" s="134"/>
      <c r="H277" s="134"/>
      <c r="I277" s="134"/>
      <c r="J277" s="134"/>
      <c r="K277" s="134"/>
      <c r="L277" s="134"/>
      <c r="M277" s="165"/>
      <c r="N277" s="134"/>
      <c r="O277" s="166"/>
      <c r="P277" s="166"/>
      <c r="Q277" s="166"/>
      <c r="R277" s="167"/>
      <c r="S277" s="167"/>
      <c r="T277" s="167"/>
      <c r="U277" s="134"/>
      <c r="V277" s="134"/>
      <c r="W277" s="134"/>
      <c r="X277" s="134"/>
      <c r="Y277" s="134"/>
      <c r="Z277" s="134"/>
      <c r="AA277" s="165"/>
      <c r="AB277" s="134"/>
      <c r="AC277" s="166"/>
      <c r="AD277" s="166"/>
      <c r="AE277" s="166"/>
      <c r="AF277" s="167"/>
      <c r="AG277" s="167"/>
      <c r="AH277" s="167"/>
      <c r="AI277" s="134"/>
      <c r="AJ277" s="134"/>
      <c r="AK277" s="134"/>
      <c r="AL277" s="134"/>
      <c r="AM277" s="134"/>
      <c r="AN277" s="134"/>
      <c r="AO277" s="165"/>
      <c r="AP277" s="134"/>
      <c r="AQ277" s="166"/>
      <c r="AR277" s="166"/>
      <c r="AS277" s="166"/>
      <c r="AT277" s="167"/>
      <c r="AU277" s="167"/>
      <c r="AV277" s="167"/>
      <c r="AW277" s="156"/>
      <c r="AX277" s="156"/>
      <c r="AY277" s="156"/>
      <c r="AZ277" s="156"/>
      <c r="BA277" s="130"/>
      <c r="BB277" s="131"/>
      <c r="BC277" s="131"/>
      <c r="BD277" s="131"/>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68"/>
    </row>
    <row r="278" spans="1:80" s="169" customFormat="1" hidden="1">
      <c r="A278" s="178"/>
      <c r="B278" s="178"/>
      <c r="C278" s="170"/>
      <c r="D278" s="134"/>
      <c r="E278" s="134"/>
      <c r="F278" s="134"/>
      <c r="G278" s="134"/>
      <c r="H278" s="134"/>
      <c r="I278" s="134"/>
      <c r="J278" s="134"/>
      <c r="K278" s="134"/>
      <c r="L278" s="134"/>
      <c r="M278" s="165"/>
      <c r="N278" s="134"/>
      <c r="O278" s="166"/>
      <c r="P278" s="166"/>
      <c r="Q278" s="166"/>
      <c r="R278" s="167"/>
      <c r="S278" s="167"/>
      <c r="T278" s="167"/>
      <c r="U278" s="134"/>
      <c r="V278" s="134"/>
      <c r="W278" s="134"/>
      <c r="X278" s="134"/>
      <c r="Y278" s="134"/>
      <c r="Z278" s="134"/>
      <c r="AA278" s="165"/>
      <c r="AB278" s="134"/>
      <c r="AC278" s="166"/>
      <c r="AD278" s="166"/>
      <c r="AE278" s="166"/>
      <c r="AF278" s="167"/>
      <c r="AG278" s="167"/>
      <c r="AH278" s="167"/>
      <c r="AI278" s="134"/>
      <c r="AJ278" s="134"/>
      <c r="AK278" s="134"/>
      <c r="AL278" s="134"/>
      <c r="AM278" s="134"/>
      <c r="AN278" s="134"/>
      <c r="AO278" s="165"/>
      <c r="AP278" s="134"/>
      <c r="AQ278" s="166"/>
      <c r="AR278" s="166"/>
      <c r="AS278" s="166"/>
      <c r="AT278" s="167"/>
      <c r="AU278" s="167"/>
      <c r="AV278" s="167"/>
      <c r="AW278" s="156"/>
      <c r="AX278" s="156"/>
      <c r="AY278" s="156"/>
      <c r="AZ278" s="156"/>
      <c r="BA278" s="130"/>
      <c r="BB278" s="131"/>
      <c r="BC278" s="131"/>
      <c r="BD278" s="131"/>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68"/>
    </row>
  </sheetData>
  <sheetProtection algorithmName="SHA-512" hashValue="8cnPHAa8z3iyai8Dpz7rEMS0D8LM6eMZvZ0vlWoOwV/yfz6OZhdbovcsqDQ0JFEpne1b+tKN2VbKPXnp3L49+Q==" saltValue="5P7F8Q/8P8rb19+seZke/g==" spinCount="100000" sheet="1" formatCells="0" formatColumns="0" formatRows="0" sort="0" pivotTables="0"/>
  <mergeCells count="5">
    <mergeCell ref="AW7:AZ7"/>
    <mergeCell ref="B4:C5"/>
    <mergeCell ref="G7:S7"/>
    <mergeCell ref="U7:AH7"/>
    <mergeCell ref="AI7:AV7"/>
  </mergeCells>
  <conditionalFormatting sqref="P10:P204">
    <cfRule type="cellIs" dxfId="16" priority="21" operator="lessThan">
      <formula>0</formula>
    </cfRule>
    <cfRule type="cellIs" dxfId="15" priority="22" operator="greaterThan">
      <formula>0</formula>
    </cfRule>
  </conditionalFormatting>
  <conditionalFormatting sqref="AC10:AC204">
    <cfRule type="cellIs" dxfId="14" priority="16" operator="lessThan">
      <formula>0</formula>
    </cfRule>
    <cfRule type="cellIs" dxfId="13" priority="17" operator="greaterThan">
      <formula>0</formula>
    </cfRule>
  </conditionalFormatting>
  <conditionalFormatting sqref="AD10:AD204">
    <cfRule type="cellIs" dxfId="12" priority="14" operator="lessThan">
      <formula>0</formula>
    </cfRule>
    <cfRule type="cellIs" dxfId="11" priority="15" operator="greaterThan">
      <formula>0</formula>
    </cfRule>
  </conditionalFormatting>
  <conditionalFormatting sqref="AQ10:AQ204">
    <cfRule type="cellIs" dxfId="10" priority="10" operator="lessThan">
      <formula>0</formula>
    </cfRule>
    <cfRule type="cellIs" dxfId="9" priority="11" operator="greaterThan">
      <formula>0</formula>
    </cfRule>
  </conditionalFormatting>
  <conditionalFormatting sqref="AR10:AR204">
    <cfRule type="cellIs" dxfId="8" priority="8" operator="lessThan">
      <formula>0</formula>
    </cfRule>
    <cfRule type="cellIs" dxfId="7" priority="9" operator="greaterThan">
      <formula>0</formula>
    </cfRule>
  </conditionalFormatting>
  <conditionalFormatting sqref="P5">
    <cfRule type="cellIs" dxfId="6" priority="6" operator="lessThan">
      <formula>0</formula>
    </cfRule>
    <cfRule type="cellIs" dxfId="5" priority="7" operator="greaterThan">
      <formula>0</formula>
    </cfRule>
  </conditionalFormatting>
  <conditionalFormatting sqref="R5">
    <cfRule type="cellIs" dxfId="4" priority="4" operator="lessThan">
      <formula>0</formula>
    </cfRule>
    <cfRule type="cellIs" dxfId="3" priority="5" operator="greaterThan">
      <formula>0</formula>
    </cfRule>
  </conditionalFormatting>
  <conditionalFormatting sqref="T10:T204">
    <cfRule type="cellIs" dxfId="2" priority="3" operator="lessThan">
      <formula>0</formula>
    </cfRule>
  </conditionalFormatting>
  <conditionalFormatting sqref="AH10:AH204">
    <cfRule type="cellIs" dxfId="1" priority="2" operator="lessThan">
      <formula>0</formula>
    </cfRule>
  </conditionalFormatting>
  <conditionalFormatting sqref="AV10:AV204">
    <cfRule type="cellIs" dxfId="0" priority="1" operator="lessThan">
      <formula>0</formula>
    </cfRule>
  </conditionalFormatting>
  <dataValidations count="2">
    <dataValidation type="list" showInputMessage="1" showErrorMessage="1" sqref="AX10:AX204" xr:uid="{19584C9E-0307-495A-B66E-5A6BFBBD2979}">
      <formula1>"Not used this year, About right, Ran out faster than expected, More feed left over than expected"</formula1>
    </dataValidation>
    <dataValidation showInputMessage="1" showErrorMessage="1" sqref="AY10:AY204" xr:uid="{26995B18-889D-48F3-8214-1FD477B9492E}"/>
  </dataValidations>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79F38-830E-48B6-AB45-27867929E371}">
  <sheetPr>
    <tabColor theme="8" tint="-0.249977111117893"/>
    <pageSetUpPr fitToPage="1"/>
  </sheetPr>
  <dimension ref="A1:L44"/>
  <sheetViews>
    <sheetView topLeftCell="A18" zoomScale="80" zoomScaleNormal="80" workbookViewId="0">
      <selection activeCell="F34" sqref="F34"/>
    </sheetView>
  </sheetViews>
  <sheetFormatPr defaultColWidth="0" defaultRowHeight="14.5" zeroHeight="1"/>
  <cols>
    <col min="1" max="1" width="4.1796875" style="120" customWidth="1"/>
    <col min="2" max="2" width="76" style="120" customWidth="1"/>
    <col min="3" max="3" width="18.1796875" style="139" customWidth="1"/>
    <col min="4" max="4" width="17.1796875" style="120" customWidth="1"/>
    <col min="5" max="5" width="15" style="120" customWidth="1"/>
    <col min="6" max="6" width="17.81640625" style="120" customWidth="1"/>
    <col min="7" max="8" width="13.54296875" style="120" customWidth="1"/>
    <col min="9" max="9" width="9.453125" style="120" customWidth="1"/>
    <col min="10" max="10" width="14.453125" style="120" customWidth="1"/>
    <col min="11" max="11" width="8.7265625" style="120" customWidth="1"/>
    <col min="12" max="12" width="4.1796875" style="120" customWidth="1"/>
    <col min="13" max="16384" width="8.7265625" style="185" hidden="1"/>
  </cols>
  <sheetData>
    <row r="1" spans="1:11" s="120" customFormat="1" ht="21.65" customHeight="1">
      <c r="A1" s="407" t="s">
        <v>170</v>
      </c>
      <c r="C1" s="182"/>
      <c r="D1" s="183"/>
      <c r="E1" s="183"/>
      <c r="F1" s="183"/>
      <c r="G1" s="183"/>
      <c r="H1" s="183"/>
      <c r="I1" s="183"/>
      <c r="J1" s="183"/>
      <c r="K1" s="183"/>
    </row>
    <row r="2" spans="1:11" s="120" customFormat="1" ht="22" customHeight="1" thickBot="1">
      <c r="B2" s="181"/>
      <c r="C2" s="139"/>
    </row>
    <row r="3" spans="1:11" s="120" customFormat="1" ht="50.5" customHeight="1" thickTop="1">
      <c r="B3" s="349" t="s">
        <v>166</v>
      </c>
      <c r="C3" s="410" t="s">
        <v>155</v>
      </c>
      <c r="D3" s="508"/>
      <c r="E3" s="509"/>
      <c r="F3" s="509"/>
      <c r="G3" s="510"/>
      <c r="H3" s="350"/>
      <c r="I3" s="351" t="s">
        <v>9</v>
      </c>
      <c r="J3" s="503"/>
      <c r="K3" s="504"/>
    </row>
    <row r="4" spans="1:11" s="120" customFormat="1" ht="11.25" customHeight="1">
      <c r="B4" s="352"/>
      <c r="C4" s="353"/>
      <c r="D4" s="353"/>
      <c r="E4" s="353"/>
      <c r="F4" s="353"/>
      <c r="G4" s="353"/>
      <c r="H4" s="353"/>
      <c r="I4" s="354"/>
      <c r="J4" s="355"/>
      <c r="K4" s="356"/>
    </row>
    <row r="5" spans="1:11" s="120" customFormat="1" ht="22" customHeight="1">
      <c r="B5" s="357" t="s">
        <v>156</v>
      </c>
      <c r="C5" s="505"/>
      <c r="D5" s="506"/>
      <c r="E5" s="506"/>
      <c r="F5" s="506"/>
      <c r="G5" s="507"/>
      <c r="H5" s="355"/>
      <c r="I5" s="355"/>
      <c r="J5" s="355"/>
      <c r="K5" s="356"/>
    </row>
    <row r="6" spans="1:11" s="120" customFormat="1" ht="11.25" customHeight="1">
      <c r="B6" s="352"/>
      <c r="C6" s="358"/>
      <c r="D6" s="353"/>
      <c r="E6" s="353"/>
      <c r="F6" s="354"/>
      <c r="G6" s="359"/>
      <c r="H6" s="359"/>
      <c r="I6" s="355"/>
      <c r="J6" s="355"/>
      <c r="K6" s="360"/>
    </row>
    <row r="7" spans="1:11" s="120" customFormat="1" ht="22" customHeight="1">
      <c r="B7" s="361" t="s">
        <v>29</v>
      </c>
      <c r="C7" s="497"/>
      <c r="D7" s="498"/>
      <c r="E7" s="498"/>
      <c r="F7" s="498"/>
      <c r="G7" s="359"/>
      <c r="H7" s="359"/>
      <c r="I7" s="355"/>
      <c r="J7" s="355"/>
      <c r="K7" s="360"/>
    </row>
    <row r="8" spans="1:11" s="120" customFormat="1" ht="11.25" customHeight="1">
      <c r="B8" s="362"/>
      <c r="C8" s="103"/>
      <c r="D8" s="355"/>
      <c r="E8" s="355"/>
      <c r="F8" s="359"/>
      <c r="G8" s="359"/>
      <c r="H8" s="359"/>
      <c r="I8" s="355"/>
      <c r="J8" s="355"/>
      <c r="K8" s="360"/>
    </row>
    <row r="9" spans="1:11" s="120" customFormat="1" ht="24.65" customHeight="1">
      <c r="B9" s="361" t="s">
        <v>163</v>
      </c>
      <c r="C9" s="342"/>
      <c r="D9" s="355" t="s">
        <v>24</v>
      </c>
      <c r="E9" s="355"/>
      <c r="F9" s="354" t="s">
        <v>162</v>
      </c>
      <c r="G9" s="342"/>
      <c r="H9" s="355" t="s">
        <v>24</v>
      </c>
      <c r="I9" s="355"/>
      <c r="J9" s="355"/>
      <c r="K9" s="360"/>
    </row>
    <row r="10" spans="1:11" s="120" customFormat="1" ht="14.5" customHeight="1">
      <c r="B10" s="361"/>
      <c r="C10" s="363"/>
      <c r="D10" s="355"/>
      <c r="E10" s="355"/>
      <c r="F10" s="355"/>
      <c r="G10" s="355"/>
      <c r="H10" s="355"/>
      <c r="I10" s="355"/>
      <c r="J10" s="355"/>
      <c r="K10" s="360"/>
    </row>
    <row r="11" spans="1:11" s="120" customFormat="1" ht="24.65" customHeight="1">
      <c r="B11" s="361" t="s">
        <v>11</v>
      </c>
      <c r="C11" s="364">
        <f>'Baseline Paddock Data'!O6</f>
        <v>0</v>
      </c>
      <c r="D11" s="355" t="s">
        <v>10</v>
      </c>
      <c r="E11" s="365">
        <f>'Baseline Paddock Data'!P6</f>
        <v>0</v>
      </c>
      <c r="F11" s="355" t="s">
        <v>42</v>
      </c>
      <c r="G11" s="347">
        <f>'Baseline Paddock Data'!Q6</f>
        <v>0</v>
      </c>
      <c r="H11" s="355" t="s">
        <v>100</v>
      </c>
      <c r="I11" s="355"/>
      <c r="J11" s="355"/>
      <c r="K11" s="360"/>
    </row>
    <row r="12" spans="1:11" s="120" customFormat="1" ht="24.65" customHeight="1">
      <c r="B12" s="361" t="s">
        <v>12</v>
      </c>
      <c r="C12" s="364">
        <f>'Baseline Paddock Data'!O7</f>
        <v>0</v>
      </c>
      <c r="D12" s="355" t="s">
        <v>10</v>
      </c>
      <c r="E12" s="365">
        <f>'Baseline Paddock Data'!P7</f>
        <v>0</v>
      </c>
      <c r="F12" s="355" t="s">
        <v>42</v>
      </c>
      <c r="G12" s="347">
        <f>'Baseline Paddock Data'!Q7</f>
        <v>0</v>
      </c>
      <c r="H12" s="355" t="s">
        <v>100</v>
      </c>
      <c r="I12" s="366" t="str">
        <f>IFERROR((C12/C11)*100,"")</f>
        <v/>
      </c>
      <c r="J12" s="355" t="s">
        <v>8</v>
      </c>
      <c r="K12" s="360"/>
    </row>
    <row r="13" spans="1:11" s="120" customFormat="1" ht="14.15" customHeight="1">
      <c r="B13" s="367"/>
      <c r="C13" s="368"/>
      <c r="D13" s="355"/>
      <c r="E13" s="369"/>
      <c r="F13" s="355"/>
      <c r="G13" s="369"/>
      <c r="H13" s="355"/>
      <c r="I13" s="355"/>
      <c r="J13" s="355"/>
      <c r="K13" s="360"/>
    </row>
    <row r="14" spans="1:11" s="120" customFormat="1" ht="24.75" customHeight="1">
      <c r="B14" s="370" t="s">
        <v>160</v>
      </c>
      <c r="C14" s="299"/>
      <c r="D14" s="355"/>
      <c r="E14" s="343"/>
      <c r="F14" s="355" t="s">
        <v>161</v>
      </c>
      <c r="G14" s="355"/>
      <c r="H14" s="355"/>
      <c r="I14" s="355"/>
      <c r="J14" s="355"/>
      <c r="K14" s="360"/>
    </row>
    <row r="15" spans="1:11" s="120" customFormat="1" ht="11.5" customHeight="1">
      <c r="B15" s="367"/>
      <c r="C15" s="371"/>
      <c r="D15" s="355"/>
      <c r="E15" s="372"/>
      <c r="F15" s="355"/>
      <c r="G15" s="372"/>
      <c r="H15" s="373"/>
      <c r="I15" s="355"/>
      <c r="J15" s="355"/>
      <c r="K15" s="360"/>
    </row>
    <row r="16" spans="1:11" s="120" customFormat="1" ht="24.75" customHeight="1">
      <c r="B16" s="367" t="s">
        <v>15</v>
      </c>
      <c r="C16" s="374" t="str">
        <f>IF(C14=0,"",IFERROR('Baseline Paddock Data'!O7/'Annual Performance Report'!C14,""))</f>
        <v/>
      </c>
      <c r="D16" s="355" t="s">
        <v>25</v>
      </c>
      <c r="E16" s="374" t="str">
        <f>IF(C14=0,"",IFERROR(C14/'Baseline Paddock Data'!P7,""))</f>
        <v/>
      </c>
      <c r="F16" s="355" t="s">
        <v>26</v>
      </c>
      <c r="G16" s="374" t="str">
        <f>IF(C14=0,"",IFERROR((C14*365)/'Baseline Paddock Data'!O7,""))</f>
        <v/>
      </c>
      <c r="H16" s="355" t="s">
        <v>43</v>
      </c>
      <c r="I16" s="355"/>
      <c r="J16" s="355"/>
      <c r="K16" s="360"/>
    </row>
    <row r="17" spans="2:11" s="120" customFormat="1" ht="11.5" customHeight="1">
      <c r="B17" s="367"/>
      <c r="C17" s="371"/>
      <c r="D17" s="355"/>
      <c r="E17" s="372"/>
      <c r="F17" s="355"/>
      <c r="G17" s="372"/>
      <c r="H17" s="373"/>
      <c r="I17" s="355"/>
      <c r="J17" s="355"/>
      <c r="K17" s="360"/>
    </row>
    <row r="18" spans="2:11" s="120" customFormat="1" ht="24.75" customHeight="1">
      <c r="B18" s="367" t="s">
        <v>115</v>
      </c>
      <c r="C18" s="374" t="str">
        <f>IFERROR(C16/($C$9/100),"")</f>
        <v/>
      </c>
      <c r="D18" s="355" t="s">
        <v>149</v>
      </c>
      <c r="E18" s="374" t="str">
        <f>IFERROR(E16/($C$9/100),"")</f>
        <v/>
      </c>
      <c r="F18" s="355" t="s">
        <v>150</v>
      </c>
      <c r="G18" s="374" t="str">
        <f>IFERROR(G16/($C$9/100),"")</f>
        <v/>
      </c>
      <c r="H18" s="355" t="s">
        <v>151</v>
      </c>
      <c r="I18" s="355"/>
      <c r="J18" s="355"/>
      <c r="K18" s="360"/>
    </row>
    <row r="19" spans="2:11" s="120" customFormat="1" ht="11.5" customHeight="1">
      <c r="B19" s="367"/>
      <c r="C19" s="371"/>
      <c r="D19" s="355"/>
      <c r="E19" s="371"/>
      <c r="F19" s="355"/>
      <c r="G19" s="371"/>
      <c r="H19" s="373"/>
      <c r="I19" s="355"/>
      <c r="J19" s="355"/>
      <c r="K19" s="360"/>
    </row>
    <row r="20" spans="2:11" s="120" customFormat="1" ht="24.65" customHeight="1">
      <c r="B20" s="367" t="s">
        <v>14</v>
      </c>
      <c r="C20" s="374" t="str">
        <f>IFERROR('Baseline Paddock Data'!O7/'Baseline Paddock Data'!O16,"")</f>
        <v/>
      </c>
      <c r="D20" s="355" t="s">
        <v>25</v>
      </c>
      <c r="E20" s="374" t="str">
        <f>IFERROR('Baseline Paddock Data'!O16/'Baseline Paddock Data'!P7,"")</f>
        <v/>
      </c>
      <c r="F20" s="355" t="s">
        <v>26</v>
      </c>
      <c r="G20" s="374" t="str">
        <f>IFERROR('Baseline Paddock Data'!Q16,"")</f>
        <v/>
      </c>
      <c r="H20" s="355" t="s">
        <v>43</v>
      </c>
      <c r="I20" s="355"/>
      <c r="J20" s="355"/>
      <c r="K20" s="360"/>
    </row>
    <row r="21" spans="2:11" s="120" customFormat="1" ht="24.65" customHeight="1">
      <c r="B21" s="367"/>
      <c r="C21" s="355"/>
      <c r="D21" s="355"/>
      <c r="E21" s="355"/>
      <c r="F21" s="355"/>
      <c r="G21" s="355"/>
      <c r="H21" s="373"/>
      <c r="I21" s="355"/>
      <c r="J21" s="355"/>
      <c r="K21" s="360"/>
    </row>
    <row r="22" spans="2:11" s="120" customFormat="1" ht="24.65" customHeight="1">
      <c r="B22" s="367" t="s">
        <v>159</v>
      </c>
      <c r="C22" s="299"/>
      <c r="D22" s="355" t="s">
        <v>158</v>
      </c>
      <c r="E22" s="355"/>
      <c r="F22" s="355"/>
      <c r="G22" s="355"/>
      <c r="H22" s="355"/>
      <c r="I22" s="355"/>
      <c r="J22" s="355"/>
      <c r="K22" s="360"/>
    </row>
    <row r="23" spans="2:11" s="120" customFormat="1" ht="31" customHeight="1">
      <c r="B23" s="367" t="s">
        <v>46</v>
      </c>
      <c r="C23" s="299"/>
      <c r="D23" s="513" t="s">
        <v>179</v>
      </c>
      <c r="E23" s="514"/>
      <c r="F23" s="514"/>
      <c r="G23" s="514"/>
      <c r="H23" s="514"/>
      <c r="I23" s="514"/>
      <c r="J23" s="514"/>
      <c r="K23" s="360"/>
    </row>
    <row r="24" spans="2:11" s="120" customFormat="1" ht="24.65" customHeight="1">
      <c r="B24" s="367" t="s">
        <v>44</v>
      </c>
      <c r="C24" s="347" t="str">
        <f>IF(ISBLANK(C23),"",(C23*C12))</f>
        <v/>
      </c>
      <c r="D24" s="417"/>
      <c r="E24" s="418"/>
      <c r="F24" s="418"/>
      <c r="G24" s="418"/>
      <c r="H24" s="418"/>
      <c r="I24" s="418"/>
      <c r="J24" s="355"/>
      <c r="K24" s="360"/>
    </row>
    <row r="25" spans="2:11" s="120" customFormat="1" ht="24.75" customHeight="1">
      <c r="B25" s="367" t="s">
        <v>142</v>
      </c>
      <c r="C25" s="364" t="str">
        <f>IFERROR(IF(ISBLANK(C23),"",((C23/(C9/100)))),"")</f>
        <v/>
      </c>
      <c r="D25" s="355"/>
      <c r="E25" s="353"/>
      <c r="F25" s="353"/>
      <c r="G25" s="353"/>
      <c r="H25" s="355"/>
      <c r="I25" s="373"/>
      <c r="J25" s="369"/>
      <c r="K25" s="360"/>
    </row>
    <row r="26" spans="2:11" s="120" customFormat="1" ht="24.75" customHeight="1">
      <c r="B26" s="362" t="s">
        <v>157</v>
      </c>
      <c r="C26" s="348" t="str">
        <f>IFERROR((C14*E14*365)/C22,"")</f>
        <v/>
      </c>
      <c r="D26" s="355"/>
      <c r="E26" s="355"/>
      <c r="F26" s="355"/>
      <c r="G26" s="354" t="s">
        <v>178</v>
      </c>
      <c r="H26" s="385" t="str">
        <f>IFERROR(IF(F34="",(('Annual Performance Report'!C14*'Annual Performance Report'!E14*365)/('Kilograms DM per hectare method'!S5*'Kilograms DM per hectare method'!E5)),(('Annual Performance Report'!C14*365)/('Stock days per hectare method'!O5*'Stock days per hectare method'!E5))),"")</f>
        <v/>
      </c>
      <c r="I26" s="499" t="s">
        <v>177</v>
      </c>
      <c r="J26" s="500"/>
      <c r="K26" s="360"/>
    </row>
    <row r="27" spans="2:11" s="120" customFormat="1" ht="24.65" customHeight="1">
      <c r="B27" s="367"/>
      <c r="C27" s="369"/>
      <c r="D27" s="355"/>
      <c r="E27" s="355"/>
      <c r="F27" s="355"/>
      <c r="G27" s="355"/>
      <c r="H27" s="355"/>
      <c r="I27" s="355"/>
      <c r="J27" s="355"/>
      <c r="K27" s="360"/>
    </row>
    <row r="28" spans="2:11" s="120" customFormat="1" ht="34" customHeight="1">
      <c r="B28" s="370" t="s">
        <v>164</v>
      </c>
      <c r="C28" s="300"/>
      <c r="D28" s="301" t="s">
        <v>175</v>
      </c>
      <c r="E28" s="355"/>
      <c r="F28" s="501" t="s">
        <v>48</v>
      </c>
      <c r="G28" s="501"/>
      <c r="H28" s="501"/>
      <c r="I28" s="502"/>
      <c r="J28" s="75"/>
      <c r="K28" s="360"/>
    </row>
    <row r="29" spans="2:11" s="120" customFormat="1" ht="14.5" customHeight="1">
      <c r="B29" s="370"/>
      <c r="C29" s="355"/>
      <c r="D29" s="355"/>
      <c r="E29" s="355"/>
      <c r="F29" s="355"/>
      <c r="G29" s="355"/>
      <c r="H29" s="355"/>
      <c r="I29" s="355"/>
      <c r="J29" s="355"/>
      <c r="K29" s="360"/>
    </row>
    <row r="30" spans="2:11" s="120" customFormat="1" ht="24.65" customHeight="1">
      <c r="B30" s="367"/>
      <c r="C30" s="103" t="s">
        <v>2</v>
      </c>
      <c r="D30" s="103" t="s">
        <v>3</v>
      </c>
      <c r="E30" s="103" t="s">
        <v>4</v>
      </c>
      <c r="F30" s="103" t="s">
        <v>13</v>
      </c>
      <c r="G30" s="103" t="s">
        <v>65</v>
      </c>
      <c r="H30" s="355"/>
      <c r="I30" s="355"/>
      <c r="J30" s="355"/>
      <c r="K30" s="360"/>
    </row>
    <row r="31" spans="2:11" s="120" customFormat="1" ht="24.65" customHeight="1">
      <c r="B31" s="375" t="s">
        <v>66</v>
      </c>
      <c r="C31" s="376">
        <f>COUNTIF('Baseline Paddock Data'!$K$10:$K$204,"A")</f>
        <v>0</v>
      </c>
      <c r="D31" s="376">
        <f>COUNTIF('Baseline Paddock Data'!$K$10:$K$204,"B")</f>
        <v>0</v>
      </c>
      <c r="E31" s="376">
        <f>COUNTIF('Baseline Paddock Data'!$K$10:$K$204,"C")</f>
        <v>0</v>
      </c>
      <c r="F31" s="376">
        <f>COUNTIF('Baseline Paddock Data'!$K$10:$K$204,"D")</f>
        <v>0</v>
      </c>
      <c r="G31" s="376">
        <f>SUM(C31:F31)</f>
        <v>0</v>
      </c>
      <c r="H31" s="355"/>
      <c r="I31" s="355"/>
      <c r="J31" s="355"/>
      <c r="K31" s="360"/>
    </row>
    <row r="32" spans="2:11" s="120" customFormat="1" ht="24.65" customHeight="1">
      <c r="B32" s="375" t="s">
        <v>27</v>
      </c>
      <c r="C32" s="377" t="str">
        <f>IFERROR(C31/$G$31,"")</f>
        <v/>
      </c>
      <c r="D32" s="377" t="str">
        <f>IFERROR(D31/$G$31,"")</f>
        <v/>
      </c>
      <c r="E32" s="377" t="str">
        <f>IFERROR(E31/$G$31,"")</f>
        <v/>
      </c>
      <c r="F32" s="377" t="str">
        <f>IFERROR(F31/$G$31,"")</f>
        <v/>
      </c>
      <c r="G32" s="378"/>
      <c r="H32" s="355"/>
      <c r="I32" s="355"/>
      <c r="J32" s="355"/>
      <c r="K32" s="360"/>
    </row>
    <row r="33" spans="1:12" s="120" customFormat="1" ht="24.65" customHeight="1">
      <c r="B33" s="375"/>
      <c r="C33" s="379"/>
      <c r="D33" s="379"/>
      <c r="E33" s="379"/>
      <c r="F33" s="379"/>
      <c r="G33" s="379"/>
      <c r="H33" s="355"/>
      <c r="I33" s="355"/>
      <c r="J33" s="355"/>
      <c r="K33" s="360"/>
    </row>
    <row r="34" spans="1:12" s="120" customFormat="1" ht="24.65" customHeight="1">
      <c r="B34" s="375" t="s">
        <v>60</v>
      </c>
      <c r="C34" s="302"/>
      <c r="D34" s="380" t="s">
        <v>59</v>
      </c>
      <c r="E34" s="353"/>
      <c r="F34" s="302"/>
      <c r="G34" s="380" t="s">
        <v>58</v>
      </c>
      <c r="H34" s="353"/>
      <c r="I34" s="511" t="str">
        <f>IF(G37=0,"You need to select 'Yes' for one of these to calculate the table below - if no numbers show in the grey cells below, you need to go back and fill in the far right hand columns in your Feed Budget tab","")</f>
        <v>You need to select 'Yes' for one of these to calculate the table below - if no numbers show in the grey cells below, you need to go back and fill in the far right hand columns in your Feed Budget tab</v>
      </c>
      <c r="J34" s="511"/>
      <c r="K34" s="360"/>
    </row>
    <row r="35" spans="1:12" s="120" customFormat="1" ht="24.65" customHeight="1">
      <c r="B35" s="375"/>
      <c r="C35" s="379"/>
      <c r="D35" s="379"/>
      <c r="E35" s="379"/>
      <c r="F35" s="379"/>
      <c r="G35" s="379"/>
      <c r="H35" s="355"/>
      <c r="I35" s="511"/>
      <c r="J35" s="511"/>
      <c r="K35" s="360"/>
    </row>
    <row r="36" spans="1:12" s="120" customFormat="1" ht="39.65" customHeight="1">
      <c r="B36" s="375" t="s">
        <v>51</v>
      </c>
      <c r="C36" s="381" t="s">
        <v>55</v>
      </c>
      <c r="D36" s="381" t="s">
        <v>56</v>
      </c>
      <c r="E36" s="381" t="s">
        <v>53</v>
      </c>
      <c r="F36" s="381" t="s">
        <v>57</v>
      </c>
      <c r="G36" s="103" t="s">
        <v>65</v>
      </c>
      <c r="H36" s="353"/>
      <c r="I36" s="511"/>
      <c r="J36" s="511"/>
      <c r="K36" s="360"/>
    </row>
    <row r="37" spans="1:12" s="120" customFormat="1" ht="24.65" customHeight="1">
      <c r="B37" s="375" t="s">
        <v>64</v>
      </c>
      <c r="C37" s="376">
        <f>IF($C$34="yes",COUNTIF('Kilograms DM per hectare method'!$BF$10:$BF$204,"Not used this year"),COUNTIF('Stock days per hectare method'!$AX$10:$TY$204,"Not used this year"))</f>
        <v>0</v>
      </c>
      <c r="D37" s="376">
        <f>IF($C$34="yes",COUNTIF('Kilograms DM per hectare method'!$BF$10:$BF$204,"About right"),COUNTIF('Stock days per hectare method'!$AX$10:$AX$204,"About right"))</f>
        <v>0</v>
      </c>
      <c r="E37" s="376">
        <f>IF($C$34="yes",COUNTIF('Kilograms DM per hectare method'!$BF$10:$BF$204,"Ran out faster than expected"),COUNTIF('Stock days per hectare method'!$AX$10:$AX$204,"Ran out faster than expected"))</f>
        <v>0</v>
      </c>
      <c r="F37" s="376">
        <f>IF($C$34="yes",COUNTIF('Kilograms DM per hectare method'!$BF$10:$BF$204,"More feed left over than expected"),COUNTIF('Stock days per hectare method'!$AX$10:$AX$204,"More feed left over than expected"))</f>
        <v>0</v>
      </c>
      <c r="G37" s="376">
        <f>SUM(C37:F37)</f>
        <v>0</v>
      </c>
      <c r="H37" s="355"/>
      <c r="I37" s="511"/>
      <c r="J37" s="511"/>
      <c r="K37" s="360"/>
    </row>
    <row r="38" spans="1:12" s="120" customFormat="1" ht="24.65" customHeight="1">
      <c r="B38" s="375" t="s">
        <v>27</v>
      </c>
      <c r="C38" s="377" t="str">
        <f>IFERROR(C37/$G$37,"")</f>
        <v/>
      </c>
      <c r="D38" s="377" t="str">
        <f>IFERROR(D37/$G$37,"")</f>
        <v/>
      </c>
      <c r="E38" s="377" t="str">
        <f>IFERROR(E37/$G$37,"")</f>
        <v/>
      </c>
      <c r="F38" s="377" t="str">
        <f>IFERROR(F37/$G$37,"")</f>
        <v/>
      </c>
      <c r="G38" s="378"/>
      <c r="H38" s="355"/>
      <c r="I38" s="511"/>
      <c r="J38" s="511"/>
      <c r="K38" s="360"/>
    </row>
    <row r="39" spans="1:12" s="120" customFormat="1" ht="24.65" customHeight="1" thickBot="1">
      <c r="B39" s="382"/>
      <c r="C39" s="383"/>
      <c r="D39" s="383"/>
      <c r="E39" s="383"/>
      <c r="F39" s="383"/>
      <c r="G39" s="383"/>
      <c r="H39" s="383"/>
      <c r="I39" s="512"/>
      <c r="J39" s="512"/>
      <c r="K39" s="384"/>
    </row>
    <row r="40" spans="1:12" s="100" customFormat="1" ht="24.65" customHeight="1" thickTop="1">
      <c r="A40" s="120"/>
      <c r="B40" s="184"/>
      <c r="C40" s="120"/>
      <c r="D40" s="120"/>
      <c r="E40" s="120"/>
      <c r="F40" s="120"/>
      <c r="G40" s="120"/>
      <c r="H40" s="120"/>
      <c r="I40" s="120"/>
      <c r="J40" s="120"/>
      <c r="K40" s="120"/>
      <c r="L40" s="120"/>
    </row>
    <row r="41" spans="1:12" s="100" customFormat="1" ht="24.65" hidden="1" customHeight="1">
      <c r="A41" s="120"/>
      <c r="B41" s="120"/>
      <c r="C41" s="139"/>
      <c r="D41" s="120"/>
      <c r="E41" s="120"/>
      <c r="F41" s="120"/>
      <c r="G41" s="120"/>
      <c r="H41" s="120"/>
      <c r="I41" s="120"/>
      <c r="J41" s="120"/>
      <c r="K41" s="120"/>
      <c r="L41" s="120"/>
    </row>
    <row r="42" spans="1:12" s="100" customFormat="1" hidden="1">
      <c r="A42" s="120"/>
      <c r="B42" s="120"/>
      <c r="C42" s="139"/>
      <c r="D42" s="120"/>
      <c r="E42" s="120"/>
      <c r="F42" s="120"/>
      <c r="G42" s="120"/>
      <c r="H42" s="120"/>
      <c r="I42" s="120"/>
      <c r="J42" s="120"/>
      <c r="K42" s="120"/>
      <c r="L42" s="120"/>
    </row>
    <row r="43" spans="1:12"/>
    <row r="44" spans="1:12"/>
  </sheetData>
  <sheetProtection formatCells="0" formatColumns="0" formatRows="0" insertRows="0" sort="0" pivotTables="0"/>
  <mergeCells count="8">
    <mergeCell ref="I34:J39"/>
    <mergeCell ref="D23:J23"/>
    <mergeCell ref="C7:F7"/>
    <mergeCell ref="I26:J26"/>
    <mergeCell ref="F28:I28"/>
    <mergeCell ref="J3:K3"/>
    <mergeCell ref="C5:G5"/>
    <mergeCell ref="D3:G3"/>
  </mergeCells>
  <dataValidations count="2">
    <dataValidation type="list" allowBlank="1" showInputMessage="1" showErrorMessage="1" sqref="J28" xr:uid="{294CACDA-946A-4EFA-A42A-F6EA1EDCDC2E}">
      <formula1>"Better, Similar, Worse"</formula1>
    </dataValidation>
    <dataValidation type="list" allowBlank="1" showInputMessage="1" showErrorMessage="1" sqref="F34 C34" xr:uid="{14057859-2379-4EE0-88CA-77FE5EC8A1DB}">
      <formula1>"Yes, No"</formula1>
    </dataValidation>
  </dataValidations>
  <printOptions horizontalCentered="1" verticalCentered="1"/>
  <pageMargins left="0.59055118110236227" right="0.59055118110236227" top="0.59055118110236227" bottom="0.59055118110236227" header="0.31496062992125984" footer="0.31496062992125984"/>
  <pageSetup paperSize="9" scale="54"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C8AE-BB9D-4A89-82D2-6AE080765353}">
  <sheetPr>
    <tabColor rgb="FFFF00FF"/>
    <pageSetUpPr fitToPage="1"/>
  </sheetPr>
  <dimension ref="A1:AR274"/>
  <sheetViews>
    <sheetView zoomScale="80" zoomScaleNormal="80" workbookViewId="0"/>
  </sheetViews>
  <sheetFormatPr defaultColWidth="0" defaultRowHeight="14.5" zeroHeight="1"/>
  <cols>
    <col min="1" max="1" width="4.1796875" style="135" customWidth="1"/>
    <col min="2" max="2" width="20.81640625" style="136" customWidth="1"/>
    <col min="3" max="3" width="28" style="136" customWidth="1"/>
    <col min="4" max="4" width="23.1796875" style="136" customWidth="1"/>
    <col min="5" max="18" width="21.1796875" style="137" customWidth="1"/>
    <col min="19" max="19" width="4.1796875" style="122" customWidth="1"/>
    <col min="20" max="20" width="8.81640625" style="125" hidden="1" customWidth="1"/>
    <col min="21" max="22" width="13.453125" style="125" hidden="1" customWidth="1"/>
    <col min="23" max="36" width="13.453125" style="100" hidden="1" customWidth="1"/>
    <col min="37" max="38" width="8.81640625" style="100" hidden="1" customWidth="1"/>
    <col min="39" max="42" width="13.453125" style="123" hidden="1" customWidth="1"/>
    <col min="43" max="44" width="8.81640625" style="123" hidden="1" customWidth="1"/>
    <col min="45" max="16384" width="8.7265625" style="123" hidden="1"/>
  </cols>
  <sheetData>
    <row r="1" spans="1:38" customFormat="1" ht="26.5" customHeight="1" thickBot="1">
      <c r="A1" s="193" t="s">
        <v>122</v>
      </c>
      <c r="B1" s="34"/>
      <c r="C1" s="34"/>
      <c r="D1" s="34"/>
      <c r="E1" s="194"/>
      <c r="F1" s="194"/>
      <c r="G1" s="194"/>
      <c r="H1" s="194"/>
      <c r="I1" s="194"/>
      <c r="J1" s="194"/>
      <c r="K1" s="194"/>
      <c r="L1" s="194"/>
      <c r="M1" s="194"/>
      <c r="N1" s="194"/>
      <c r="O1" s="194"/>
      <c r="P1" s="194"/>
      <c r="Q1" s="194"/>
      <c r="R1" s="194"/>
      <c r="S1" s="195"/>
      <c r="T1" s="195"/>
      <c r="U1" s="195"/>
      <c r="V1" s="195"/>
      <c r="W1" s="34"/>
      <c r="X1" s="34"/>
      <c r="Y1" s="34"/>
      <c r="Z1" s="34"/>
      <c r="AA1" s="34"/>
      <c r="AB1" s="34"/>
      <c r="AC1" s="34"/>
      <c r="AD1" s="34"/>
      <c r="AE1" s="34"/>
      <c r="AF1" s="34"/>
      <c r="AG1" s="34"/>
      <c r="AH1" s="34"/>
      <c r="AI1" s="34"/>
      <c r="AJ1" s="34"/>
      <c r="AK1" s="34"/>
      <c r="AL1" s="34"/>
    </row>
    <row r="2" spans="1:38" s="12" customFormat="1" ht="26.5" customHeight="1" thickTop="1">
      <c r="A2" s="196" t="s">
        <v>123</v>
      </c>
      <c r="B2" s="72"/>
      <c r="C2" s="72"/>
      <c r="D2" s="72"/>
      <c r="E2" s="197"/>
      <c r="F2" s="197"/>
      <c r="G2" s="197"/>
      <c r="H2" s="197"/>
      <c r="I2" s="197"/>
      <c r="J2" s="197"/>
      <c r="K2" s="197"/>
      <c r="L2" s="197"/>
      <c r="M2" s="197"/>
      <c r="N2" s="197"/>
      <c r="O2" s="518" t="s">
        <v>120</v>
      </c>
      <c r="P2" s="519"/>
      <c r="Q2" s="519"/>
      <c r="R2" s="520"/>
      <c r="S2" s="198"/>
      <c r="T2" s="198"/>
      <c r="U2" s="198"/>
      <c r="V2" s="198"/>
      <c r="W2" s="72"/>
      <c r="X2" s="72"/>
      <c r="Y2" s="72"/>
      <c r="Z2" s="72"/>
      <c r="AA2" s="72"/>
      <c r="AB2" s="72"/>
      <c r="AC2" s="72"/>
      <c r="AD2" s="72"/>
      <c r="AE2" s="72"/>
      <c r="AF2" s="72"/>
      <c r="AG2" s="72"/>
      <c r="AH2" s="72"/>
      <c r="AI2" s="72"/>
      <c r="AJ2" s="72"/>
      <c r="AK2" s="72"/>
      <c r="AL2" s="72"/>
    </row>
    <row r="3" spans="1:38" customFormat="1" ht="20.5" customHeight="1" thickBot="1">
      <c r="A3" s="199" t="s">
        <v>124</v>
      </c>
      <c r="B3" s="34"/>
      <c r="C3" s="34"/>
      <c r="D3" s="34"/>
      <c r="E3" s="194"/>
      <c r="F3" s="194"/>
      <c r="G3" s="194"/>
      <c r="H3" s="194"/>
      <c r="I3" s="194"/>
      <c r="J3" s="194"/>
      <c r="K3" s="194"/>
      <c r="L3" s="194"/>
      <c r="M3" s="194"/>
      <c r="N3" s="194"/>
      <c r="O3" s="521"/>
      <c r="P3" s="522"/>
      <c r="Q3" s="522"/>
      <c r="R3" s="523"/>
      <c r="S3" s="195"/>
      <c r="T3" s="195"/>
      <c r="U3" s="195"/>
      <c r="V3" s="195"/>
      <c r="W3" s="34"/>
      <c r="X3" s="34"/>
      <c r="Y3" s="34"/>
      <c r="Z3" s="34"/>
      <c r="AA3" s="34"/>
      <c r="AB3" s="34"/>
      <c r="AC3" s="34"/>
      <c r="AD3" s="34"/>
      <c r="AE3" s="34"/>
      <c r="AF3" s="34"/>
      <c r="AG3" s="34"/>
      <c r="AH3" s="34"/>
      <c r="AI3" s="34"/>
      <c r="AJ3" s="34"/>
      <c r="AK3" s="34"/>
      <c r="AL3" s="34"/>
    </row>
    <row r="4" spans="1:38" ht="58" customHeight="1" thickTop="1">
      <c r="A4" s="120"/>
      <c r="B4" s="86" t="s">
        <v>71</v>
      </c>
      <c r="C4" s="87" t="str">
        <f>'Baseline Paddock Data'!C9</f>
        <v>Paddock / Grazing Area Names</v>
      </c>
      <c r="D4" s="124" t="s">
        <v>112</v>
      </c>
      <c r="E4" s="596" t="s">
        <v>195</v>
      </c>
      <c r="F4" s="596" t="s">
        <v>196</v>
      </c>
      <c r="G4" s="596"/>
      <c r="H4" s="596" t="s">
        <v>197</v>
      </c>
      <c r="I4" s="596" t="s">
        <v>198</v>
      </c>
      <c r="J4" s="596"/>
      <c r="K4" s="596"/>
      <c r="L4" s="596"/>
      <c r="M4" s="596"/>
      <c r="N4" s="597"/>
      <c r="O4" s="524" t="s">
        <v>116</v>
      </c>
      <c r="P4" s="526" t="s">
        <v>118</v>
      </c>
      <c r="Q4" s="526" t="s">
        <v>119</v>
      </c>
      <c r="R4" s="528" t="s">
        <v>117</v>
      </c>
      <c r="S4" s="120"/>
      <c r="U4" s="126" t="s">
        <v>78</v>
      </c>
      <c r="V4" s="126" t="s">
        <v>79</v>
      </c>
      <c r="W4" s="126" t="s">
        <v>80</v>
      </c>
      <c r="X4" s="126" t="s">
        <v>81</v>
      </c>
      <c r="Y4" s="126" t="s">
        <v>82</v>
      </c>
      <c r="Z4" s="126" t="s">
        <v>83</v>
      </c>
      <c r="AA4" s="126" t="s">
        <v>84</v>
      </c>
      <c r="AB4" s="126" t="s">
        <v>85</v>
      </c>
      <c r="AC4" s="126" t="s">
        <v>86</v>
      </c>
      <c r="AD4" s="126" t="s">
        <v>87</v>
      </c>
      <c r="AE4" s="126" t="s">
        <v>88</v>
      </c>
      <c r="AF4" s="126" t="s">
        <v>89</v>
      </c>
      <c r="AG4" s="126" t="s">
        <v>90</v>
      </c>
      <c r="AH4" s="126" t="s">
        <v>90</v>
      </c>
      <c r="AI4" s="126" t="s">
        <v>90</v>
      </c>
      <c r="AJ4" s="126" t="s">
        <v>90</v>
      </c>
    </row>
    <row r="5" spans="1:38" ht="22.5" customHeight="1">
      <c r="A5" s="120"/>
      <c r="B5" s="515" t="s">
        <v>125</v>
      </c>
      <c r="C5" s="516"/>
      <c r="D5" s="517"/>
      <c r="E5" s="303">
        <v>150</v>
      </c>
      <c r="F5" s="303">
        <v>300</v>
      </c>
      <c r="G5" s="303"/>
      <c r="H5" s="303">
        <v>20</v>
      </c>
      <c r="I5" s="303">
        <v>40</v>
      </c>
      <c r="J5" s="303"/>
      <c r="K5" s="303"/>
      <c r="L5" s="303"/>
      <c r="M5" s="303"/>
      <c r="N5" s="304"/>
      <c r="O5" s="525"/>
      <c r="P5" s="527"/>
      <c r="Q5" s="527"/>
      <c r="R5" s="529"/>
      <c r="U5" s="129">
        <f t="shared" ref="U5:AB5" si="0">E5</f>
        <v>150</v>
      </c>
      <c r="V5" s="129">
        <f t="shared" si="0"/>
        <v>300</v>
      </c>
      <c r="W5" s="129">
        <f t="shared" si="0"/>
        <v>0</v>
      </c>
      <c r="X5" s="129">
        <f t="shared" si="0"/>
        <v>20</v>
      </c>
      <c r="Y5" s="129">
        <f t="shared" si="0"/>
        <v>40</v>
      </c>
      <c r="Z5" s="129">
        <f t="shared" si="0"/>
        <v>0</v>
      </c>
      <c r="AA5" s="129">
        <f t="shared" si="0"/>
        <v>0</v>
      </c>
      <c r="AB5" s="129">
        <f t="shared" si="0"/>
        <v>0</v>
      </c>
      <c r="AC5" s="129" t="e">
        <f>#REF!</f>
        <v>#REF!</v>
      </c>
      <c r="AD5" s="129" t="e">
        <f>#REF!</f>
        <v>#REF!</v>
      </c>
      <c r="AE5" s="129" t="e">
        <f>#REF!</f>
        <v>#REF!</v>
      </c>
      <c r="AF5" s="129" t="e">
        <f>#REF!</f>
        <v>#REF!</v>
      </c>
      <c r="AG5" s="129" t="e">
        <f>#REF!</f>
        <v>#REF!</v>
      </c>
      <c r="AH5" s="129" t="e">
        <f>#REF!</f>
        <v>#REF!</v>
      </c>
      <c r="AI5" s="129">
        <f>M5</f>
        <v>0</v>
      </c>
      <c r="AJ5" s="129">
        <f>N5</f>
        <v>0</v>
      </c>
    </row>
    <row r="6" spans="1:38" ht="59.5" customHeight="1">
      <c r="A6" s="120"/>
      <c r="B6" s="189" t="str">
        <f>IF('Baseline Paddock Data'!B10="","",'Baseline Paddock Data'!B10)</f>
        <v/>
      </c>
      <c r="C6" s="190" t="str">
        <f>IF('Baseline Paddock Data'!C10="","",'Baseline Paddock Data'!C10)</f>
        <v/>
      </c>
      <c r="D6" s="187" t="str">
        <f>IFERROR((((E6*E$5)+(F6*F$5)+(G6*G$5)+(H6*H$5)+(I6*I$5)+(J6*J$5)+(K6*K$5)+(L6*L$5)+(M6*M$5)+(N6*N$5))/SUM($E6:$N6)),"")</f>
        <v/>
      </c>
      <c r="E6" s="305"/>
      <c r="F6" s="305"/>
      <c r="G6" s="305"/>
      <c r="H6" s="305"/>
      <c r="I6" s="305"/>
      <c r="J6" s="305"/>
      <c r="K6" s="305"/>
      <c r="L6" s="305"/>
      <c r="M6" s="305"/>
      <c r="N6" s="306"/>
      <c r="O6" s="307"/>
      <c r="P6" s="305"/>
      <c r="Q6" s="305"/>
      <c r="R6" s="308"/>
      <c r="U6" s="125">
        <f t="shared" ref="U6:U37" si="1">IF(E6="",0,E6*U$5)</f>
        <v>0</v>
      </c>
      <c r="V6" s="125">
        <f t="shared" ref="V6:V37" si="2">IF(F6="",0,F6*V$5)</f>
        <v>0</v>
      </c>
      <c r="W6" s="125">
        <f t="shared" ref="W6:W37" si="3">IF(G6="",0,G6*W$5)</f>
        <v>0</v>
      </c>
      <c r="X6" s="125">
        <f t="shared" ref="X6:X37" si="4">IF(H6="",0,H6*X$5)</f>
        <v>0</v>
      </c>
      <c r="Y6" s="125">
        <f t="shared" ref="Y6:Y37" si="5">IF(I6="",0,I6*Y$5)</f>
        <v>0</v>
      </c>
      <c r="Z6" s="125">
        <f t="shared" ref="Z6:Z37" si="6">IF(J6="",0,J6*Z$5)</f>
        <v>0</v>
      </c>
      <c r="AA6" s="125">
        <f t="shared" ref="AA6:AA37" si="7">IF(K6="",0,K6*AA$5)</f>
        <v>0</v>
      </c>
      <c r="AB6" s="125">
        <f t="shared" ref="AB6:AB37" si="8">IF(L6="",0,L6*AB$5)</f>
        <v>0</v>
      </c>
      <c r="AC6" s="125" t="e">
        <f>IF(#REF!="",0,#REF!*AC$5)</f>
        <v>#REF!</v>
      </c>
      <c r="AD6" s="125" t="e">
        <f>IF(#REF!="",0,#REF!*AD$5)</f>
        <v>#REF!</v>
      </c>
      <c r="AE6" s="125" t="e">
        <f>IF(#REF!="",0,#REF!*AE$5)</f>
        <v>#REF!</v>
      </c>
      <c r="AF6" s="125" t="e">
        <f>IF(#REF!="",0,#REF!*AF$5)</f>
        <v>#REF!</v>
      </c>
      <c r="AG6" s="125" t="e">
        <f>IF(#REF!="",0,#REF!*AG$5)</f>
        <v>#REF!</v>
      </c>
      <c r="AH6" s="125" t="e">
        <f>IF(#REF!="",0,#REF!*AH$5)</f>
        <v>#REF!</v>
      </c>
      <c r="AI6" s="125">
        <f t="shared" ref="AI6:AI20" si="9">IF(M6="",0,M6*AI$5)</f>
        <v>0</v>
      </c>
      <c r="AJ6" s="125">
        <f t="shared" ref="AJ6:AJ20" si="10">IF(N6="",0,N6*AJ$5)</f>
        <v>0</v>
      </c>
    </row>
    <row r="7" spans="1:38" ht="59.5" customHeight="1">
      <c r="A7" s="120"/>
      <c r="B7" s="189" t="str">
        <f>IF('Baseline Paddock Data'!B11="","",'Baseline Paddock Data'!B11)</f>
        <v/>
      </c>
      <c r="C7" s="190" t="str">
        <f>IF('Baseline Paddock Data'!C11="","",'Baseline Paddock Data'!C11)</f>
        <v/>
      </c>
      <c r="D7" s="187" t="str">
        <f t="shared" ref="D7:D70" si="11">IFERROR((((E7*E$5)+(F7*F$5)+(G7*G$5)+(H7*H$5)+(I7*I$5)+(J7*J$5)+(K7*K$5)+(L7*L$5)+(M7*M$5)+(N7*N$5))/SUM($E7:$N7)),"")</f>
        <v/>
      </c>
      <c r="E7" s="305"/>
      <c r="F7" s="305"/>
      <c r="G7" s="305"/>
      <c r="H7" s="305"/>
      <c r="I7" s="305"/>
      <c r="J7" s="305"/>
      <c r="K7" s="305"/>
      <c r="L7" s="305"/>
      <c r="M7" s="305"/>
      <c r="N7" s="306"/>
      <c r="O7" s="307"/>
      <c r="P7" s="305"/>
      <c r="Q7" s="305"/>
      <c r="R7" s="308"/>
      <c r="U7" s="125">
        <f t="shared" si="1"/>
        <v>0</v>
      </c>
      <c r="V7" s="125">
        <f t="shared" si="2"/>
        <v>0</v>
      </c>
      <c r="W7" s="125">
        <f t="shared" si="3"/>
        <v>0</v>
      </c>
      <c r="X7" s="125">
        <f t="shared" si="4"/>
        <v>0</v>
      </c>
      <c r="Y7" s="125">
        <f t="shared" si="5"/>
        <v>0</v>
      </c>
      <c r="Z7" s="125">
        <f t="shared" si="6"/>
        <v>0</v>
      </c>
      <c r="AA7" s="125">
        <f t="shared" si="7"/>
        <v>0</v>
      </c>
      <c r="AB7" s="125">
        <f t="shared" si="8"/>
        <v>0</v>
      </c>
      <c r="AC7" s="125" t="e">
        <f>IF(#REF!="",0,#REF!*AC$5)</f>
        <v>#REF!</v>
      </c>
      <c r="AD7" s="125" t="e">
        <f>IF(#REF!="",0,#REF!*AD$5)</f>
        <v>#REF!</v>
      </c>
      <c r="AE7" s="125" t="e">
        <f>IF(#REF!="",0,#REF!*AE$5)</f>
        <v>#REF!</v>
      </c>
      <c r="AF7" s="125" t="e">
        <f>IF(#REF!="",0,#REF!*AF$5)</f>
        <v>#REF!</v>
      </c>
      <c r="AG7" s="125" t="e">
        <f>IF(#REF!="",0,#REF!*AG$5)</f>
        <v>#REF!</v>
      </c>
      <c r="AH7" s="125" t="e">
        <f>IF(#REF!="",0,#REF!*AH$5)</f>
        <v>#REF!</v>
      </c>
      <c r="AI7" s="125">
        <f t="shared" si="9"/>
        <v>0</v>
      </c>
      <c r="AJ7" s="125">
        <f t="shared" si="10"/>
        <v>0</v>
      </c>
    </row>
    <row r="8" spans="1:38" ht="59.5" customHeight="1">
      <c r="A8" s="120"/>
      <c r="B8" s="189" t="str">
        <f>IF('Baseline Paddock Data'!B12="","",'Baseline Paddock Data'!B12)</f>
        <v/>
      </c>
      <c r="C8" s="190" t="str">
        <f>IF('Baseline Paddock Data'!C12="","",'Baseline Paddock Data'!C12)</f>
        <v/>
      </c>
      <c r="D8" s="187" t="str">
        <f t="shared" si="11"/>
        <v/>
      </c>
      <c r="E8" s="305"/>
      <c r="F8" s="305"/>
      <c r="G8" s="305"/>
      <c r="H8" s="305"/>
      <c r="I8" s="305"/>
      <c r="J8" s="305"/>
      <c r="K8" s="305"/>
      <c r="L8" s="305"/>
      <c r="M8" s="305"/>
      <c r="N8" s="306"/>
      <c r="O8" s="307"/>
      <c r="P8" s="305"/>
      <c r="Q8" s="305"/>
      <c r="R8" s="308"/>
      <c r="U8" s="125">
        <f t="shared" si="1"/>
        <v>0</v>
      </c>
      <c r="V8" s="125">
        <f t="shared" si="2"/>
        <v>0</v>
      </c>
      <c r="W8" s="125">
        <f t="shared" si="3"/>
        <v>0</v>
      </c>
      <c r="X8" s="125">
        <f t="shared" si="4"/>
        <v>0</v>
      </c>
      <c r="Y8" s="125">
        <f t="shared" si="5"/>
        <v>0</v>
      </c>
      <c r="Z8" s="125">
        <f t="shared" si="6"/>
        <v>0</v>
      </c>
      <c r="AA8" s="125">
        <f t="shared" si="7"/>
        <v>0</v>
      </c>
      <c r="AB8" s="125">
        <f t="shared" si="8"/>
        <v>0</v>
      </c>
      <c r="AC8" s="125" t="e">
        <f>IF(#REF!="",0,#REF!*AC$5)</f>
        <v>#REF!</v>
      </c>
      <c r="AD8" s="125" t="e">
        <f>IF(#REF!="",0,#REF!*AD$5)</f>
        <v>#REF!</v>
      </c>
      <c r="AE8" s="125" t="e">
        <f>IF(#REF!="",0,#REF!*AE$5)</f>
        <v>#REF!</v>
      </c>
      <c r="AF8" s="125" t="e">
        <f>IF(#REF!="",0,#REF!*AF$5)</f>
        <v>#REF!</v>
      </c>
      <c r="AG8" s="125" t="e">
        <f>IF(#REF!="",0,#REF!*AG$5)</f>
        <v>#REF!</v>
      </c>
      <c r="AH8" s="125" t="e">
        <f>IF(#REF!="",0,#REF!*AH$5)</f>
        <v>#REF!</v>
      </c>
      <c r="AI8" s="125">
        <f t="shared" si="9"/>
        <v>0</v>
      </c>
      <c r="AJ8" s="125">
        <f t="shared" si="10"/>
        <v>0</v>
      </c>
    </row>
    <row r="9" spans="1:38" ht="59.5" customHeight="1">
      <c r="A9" s="120"/>
      <c r="B9" s="189" t="str">
        <f>IF('Baseline Paddock Data'!B13="","",'Baseline Paddock Data'!B13)</f>
        <v/>
      </c>
      <c r="C9" s="190" t="str">
        <f>IF('Baseline Paddock Data'!C13="","",'Baseline Paddock Data'!C13)</f>
        <v/>
      </c>
      <c r="D9" s="187" t="str">
        <f t="shared" si="11"/>
        <v/>
      </c>
      <c r="E9" s="305"/>
      <c r="F9" s="305"/>
      <c r="G9" s="305"/>
      <c r="H9" s="305"/>
      <c r="I9" s="305"/>
      <c r="J9" s="305"/>
      <c r="K9" s="305"/>
      <c r="L9" s="305"/>
      <c r="M9" s="305"/>
      <c r="N9" s="306"/>
      <c r="O9" s="307"/>
      <c r="P9" s="305"/>
      <c r="Q9" s="305"/>
      <c r="R9" s="308"/>
      <c r="U9" s="125">
        <f t="shared" si="1"/>
        <v>0</v>
      </c>
      <c r="V9" s="125">
        <f t="shared" si="2"/>
        <v>0</v>
      </c>
      <c r="W9" s="125">
        <f t="shared" si="3"/>
        <v>0</v>
      </c>
      <c r="X9" s="125">
        <f t="shared" si="4"/>
        <v>0</v>
      </c>
      <c r="Y9" s="125">
        <f t="shared" si="5"/>
        <v>0</v>
      </c>
      <c r="Z9" s="125">
        <f t="shared" si="6"/>
        <v>0</v>
      </c>
      <c r="AA9" s="125">
        <f t="shared" si="7"/>
        <v>0</v>
      </c>
      <c r="AB9" s="125">
        <f t="shared" si="8"/>
        <v>0</v>
      </c>
      <c r="AC9" s="125" t="e">
        <f>IF(#REF!="",0,#REF!*AC$5)</f>
        <v>#REF!</v>
      </c>
      <c r="AD9" s="125" t="e">
        <f>IF(#REF!="",0,#REF!*AD$5)</f>
        <v>#REF!</v>
      </c>
      <c r="AE9" s="125" t="e">
        <f>IF(#REF!="",0,#REF!*AE$5)</f>
        <v>#REF!</v>
      </c>
      <c r="AF9" s="125" t="e">
        <f>IF(#REF!="",0,#REF!*AF$5)</f>
        <v>#REF!</v>
      </c>
      <c r="AG9" s="125" t="e">
        <f>IF(#REF!="",0,#REF!*AG$5)</f>
        <v>#REF!</v>
      </c>
      <c r="AH9" s="125" t="e">
        <f>IF(#REF!="",0,#REF!*AH$5)</f>
        <v>#REF!</v>
      </c>
      <c r="AI9" s="125">
        <f t="shared" si="9"/>
        <v>0</v>
      </c>
      <c r="AJ9" s="125">
        <f t="shared" si="10"/>
        <v>0</v>
      </c>
    </row>
    <row r="10" spans="1:38" ht="59.5" customHeight="1">
      <c r="A10" s="120"/>
      <c r="B10" s="189" t="str">
        <f>IF('Baseline Paddock Data'!B14="","",'Baseline Paddock Data'!B14)</f>
        <v/>
      </c>
      <c r="C10" s="190" t="str">
        <f>IF('Baseline Paddock Data'!C14="","",'Baseline Paddock Data'!C14)</f>
        <v/>
      </c>
      <c r="D10" s="187" t="str">
        <f t="shared" si="11"/>
        <v/>
      </c>
      <c r="E10" s="305"/>
      <c r="F10" s="305"/>
      <c r="G10" s="305"/>
      <c r="H10" s="305"/>
      <c r="I10" s="305"/>
      <c r="J10" s="305"/>
      <c r="K10" s="305"/>
      <c r="L10" s="305"/>
      <c r="M10" s="305"/>
      <c r="N10" s="306"/>
      <c r="O10" s="307"/>
      <c r="P10" s="305"/>
      <c r="Q10" s="305"/>
      <c r="R10" s="308"/>
      <c r="U10" s="125">
        <f t="shared" si="1"/>
        <v>0</v>
      </c>
      <c r="V10" s="125">
        <f t="shared" si="2"/>
        <v>0</v>
      </c>
      <c r="W10" s="125">
        <f t="shared" si="3"/>
        <v>0</v>
      </c>
      <c r="X10" s="125">
        <f t="shared" si="4"/>
        <v>0</v>
      </c>
      <c r="Y10" s="125">
        <f t="shared" si="5"/>
        <v>0</v>
      </c>
      <c r="Z10" s="125">
        <f t="shared" si="6"/>
        <v>0</v>
      </c>
      <c r="AA10" s="125">
        <f t="shared" si="7"/>
        <v>0</v>
      </c>
      <c r="AB10" s="125">
        <f t="shared" si="8"/>
        <v>0</v>
      </c>
      <c r="AC10" s="125" t="e">
        <f>IF(#REF!="",0,#REF!*AC$5)</f>
        <v>#REF!</v>
      </c>
      <c r="AD10" s="125" t="e">
        <f>IF(#REF!="",0,#REF!*AD$5)</f>
        <v>#REF!</v>
      </c>
      <c r="AE10" s="125" t="e">
        <f>IF(#REF!="",0,#REF!*AE$5)</f>
        <v>#REF!</v>
      </c>
      <c r="AF10" s="125" t="e">
        <f>IF(#REF!="",0,#REF!*AF$5)</f>
        <v>#REF!</v>
      </c>
      <c r="AG10" s="125" t="e">
        <f>IF(#REF!="",0,#REF!*AG$5)</f>
        <v>#REF!</v>
      </c>
      <c r="AH10" s="125" t="e">
        <f>IF(#REF!="",0,#REF!*AH$5)</f>
        <v>#REF!</v>
      </c>
      <c r="AI10" s="125">
        <f t="shared" si="9"/>
        <v>0</v>
      </c>
      <c r="AJ10" s="125">
        <f t="shared" si="10"/>
        <v>0</v>
      </c>
    </row>
    <row r="11" spans="1:38" ht="59.5" customHeight="1">
      <c r="A11" s="120"/>
      <c r="B11" s="189" t="str">
        <f>IF('Baseline Paddock Data'!B15="","",'Baseline Paddock Data'!B15)</f>
        <v/>
      </c>
      <c r="C11" s="190" t="str">
        <f>IF('Baseline Paddock Data'!C15="","",'Baseline Paddock Data'!C15)</f>
        <v/>
      </c>
      <c r="D11" s="187" t="str">
        <f t="shared" si="11"/>
        <v/>
      </c>
      <c r="E11" s="305"/>
      <c r="F11" s="305"/>
      <c r="G11" s="305"/>
      <c r="H11" s="305"/>
      <c r="I11" s="305"/>
      <c r="J11" s="305"/>
      <c r="K11" s="305"/>
      <c r="L11" s="305"/>
      <c r="M11" s="305"/>
      <c r="N11" s="306"/>
      <c r="O11" s="307"/>
      <c r="P11" s="305"/>
      <c r="Q11" s="305"/>
      <c r="R11" s="308"/>
      <c r="U11" s="125">
        <f t="shared" si="1"/>
        <v>0</v>
      </c>
      <c r="V11" s="125">
        <f t="shared" si="2"/>
        <v>0</v>
      </c>
      <c r="W11" s="125">
        <f t="shared" si="3"/>
        <v>0</v>
      </c>
      <c r="X11" s="125">
        <f t="shared" si="4"/>
        <v>0</v>
      </c>
      <c r="Y11" s="125">
        <f t="shared" si="5"/>
        <v>0</v>
      </c>
      <c r="Z11" s="125">
        <f t="shared" si="6"/>
        <v>0</v>
      </c>
      <c r="AA11" s="125">
        <f t="shared" si="7"/>
        <v>0</v>
      </c>
      <c r="AB11" s="125">
        <f t="shared" si="8"/>
        <v>0</v>
      </c>
      <c r="AC11" s="125" t="e">
        <f>IF(#REF!="",0,#REF!*AC$5)</f>
        <v>#REF!</v>
      </c>
      <c r="AD11" s="125" t="e">
        <f>IF(#REF!="",0,#REF!*AD$5)</f>
        <v>#REF!</v>
      </c>
      <c r="AE11" s="125" t="e">
        <f>IF(#REF!="",0,#REF!*AE$5)</f>
        <v>#REF!</v>
      </c>
      <c r="AF11" s="125" t="e">
        <f>IF(#REF!="",0,#REF!*AF$5)</f>
        <v>#REF!</v>
      </c>
      <c r="AG11" s="125" t="e">
        <f>IF(#REF!="",0,#REF!*AG$5)</f>
        <v>#REF!</v>
      </c>
      <c r="AH11" s="125" t="e">
        <f>IF(#REF!="",0,#REF!*AH$5)</f>
        <v>#REF!</v>
      </c>
      <c r="AI11" s="125">
        <f t="shared" si="9"/>
        <v>0</v>
      </c>
      <c r="AJ11" s="125">
        <f t="shared" si="10"/>
        <v>0</v>
      </c>
    </row>
    <row r="12" spans="1:38" ht="59.5" customHeight="1">
      <c r="A12" s="120"/>
      <c r="B12" s="189" t="str">
        <f>IF('Baseline Paddock Data'!B16="","",'Baseline Paddock Data'!B16)</f>
        <v/>
      </c>
      <c r="C12" s="190" t="str">
        <f>IF('Baseline Paddock Data'!C16="","",'Baseline Paddock Data'!C16)</f>
        <v/>
      </c>
      <c r="D12" s="187" t="str">
        <f t="shared" si="11"/>
        <v/>
      </c>
      <c r="E12" s="305"/>
      <c r="F12" s="305"/>
      <c r="G12" s="305"/>
      <c r="H12" s="305"/>
      <c r="I12" s="305"/>
      <c r="J12" s="305"/>
      <c r="K12" s="305"/>
      <c r="L12" s="305"/>
      <c r="M12" s="305"/>
      <c r="N12" s="306"/>
      <c r="O12" s="307"/>
      <c r="P12" s="305"/>
      <c r="Q12" s="305"/>
      <c r="R12" s="308"/>
      <c r="U12" s="125">
        <f t="shared" si="1"/>
        <v>0</v>
      </c>
      <c r="V12" s="125">
        <f t="shared" si="2"/>
        <v>0</v>
      </c>
      <c r="W12" s="125">
        <f t="shared" si="3"/>
        <v>0</v>
      </c>
      <c r="X12" s="125">
        <f t="shared" si="4"/>
        <v>0</v>
      </c>
      <c r="Y12" s="125">
        <f t="shared" si="5"/>
        <v>0</v>
      </c>
      <c r="Z12" s="125">
        <f t="shared" si="6"/>
        <v>0</v>
      </c>
      <c r="AA12" s="125">
        <f t="shared" si="7"/>
        <v>0</v>
      </c>
      <c r="AB12" s="125">
        <f t="shared" si="8"/>
        <v>0</v>
      </c>
      <c r="AC12" s="125" t="e">
        <f>IF(#REF!="",0,#REF!*AC$5)</f>
        <v>#REF!</v>
      </c>
      <c r="AD12" s="125" t="e">
        <f>IF(#REF!="",0,#REF!*AD$5)</f>
        <v>#REF!</v>
      </c>
      <c r="AE12" s="125" t="e">
        <f>IF(#REF!="",0,#REF!*AE$5)</f>
        <v>#REF!</v>
      </c>
      <c r="AF12" s="125" t="e">
        <f>IF(#REF!="",0,#REF!*AF$5)</f>
        <v>#REF!</v>
      </c>
      <c r="AG12" s="125" t="e">
        <f>IF(#REF!="",0,#REF!*AG$5)</f>
        <v>#REF!</v>
      </c>
      <c r="AH12" s="125" t="e">
        <f>IF(#REF!="",0,#REF!*AH$5)</f>
        <v>#REF!</v>
      </c>
      <c r="AI12" s="125">
        <f t="shared" si="9"/>
        <v>0</v>
      </c>
      <c r="AJ12" s="125">
        <f t="shared" si="10"/>
        <v>0</v>
      </c>
    </row>
    <row r="13" spans="1:38" ht="59.5" customHeight="1">
      <c r="A13" s="120"/>
      <c r="B13" s="189" t="str">
        <f>IF('Baseline Paddock Data'!B17="","",'Baseline Paddock Data'!B17)</f>
        <v/>
      </c>
      <c r="C13" s="190" t="str">
        <f>IF('Baseline Paddock Data'!C17="","",'Baseline Paddock Data'!C17)</f>
        <v/>
      </c>
      <c r="D13" s="187" t="str">
        <f t="shared" si="11"/>
        <v/>
      </c>
      <c r="E13" s="305"/>
      <c r="F13" s="305"/>
      <c r="G13" s="305"/>
      <c r="H13" s="305"/>
      <c r="I13" s="305"/>
      <c r="J13" s="305"/>
      <c r="K13" s="305"/>
      <c r="L13" s="305"/>
      <c r="M13" s="305"/>
      <c r="N13" s="306"/>
      <c r="O13" s="307"/>
      <c r="P13" s="305"/>
      <c r="Q13" s="305"/>
      <c r="R13" s="308"/>
      <c r="U13" s="125">
        <f t="shared" si="1"/>
        <v>0</v>
      </c>
      <c r="V13" s="125">
        <f t="shared" si="2"/>
        <v>0</v>
      </c>
      <c r="W13" s="125">
        <f t="shared" si="3"/>
        <v>0</v>
      </c>
      <c r="X13" s="125">
        <f t="shared" si="4"/>
        <v>0</v>
      </c>
      <c r="Y13" s="125">
        <f t="shared" si="5"/>
        <v>0</v>
      </c>
      <c r="Z13" s="125">
        <f t="shared" si="6"/>
        <v>0</v>
      </c>
      <c r="AA13" s="125">
        <f t="shared" si="7"/>
        <v>0</v>
      </c>
      <c r="AB13" s="125">
        <f t="shared" si="8"/>
        <v>0</v>
      </c>
      <c r="AC13" s="125" t="e">
        <f>IF(#REF!="",0,#REF!*AC$5)</f>
        <v>#REF!</v>
      </c>
      <c r="AD13" s="125" t="e">
        <f>IF(#REF!="",0,#REF!*AD$5)</f>
        <v>#REF!</v>
      </c>
      <c r="AE13" s="125" t="e">
        <f>IF(#REF!="",0,#REF!*AE$5)</f>
        <v>#REF!</v>
      </c>
      <c r="AF13" s="125" t="e">
        <f>IF(#REF!="",0,#REF!*AF$5)</f>
        <v>#REF!</v>
      </c>
      <c r="AG13" s="125" t="e">
        <f>IF(#REF!="",0,#REF!*AG$5)</f>
        <v>#REF!</v>
      </c>
      <c r="AH13" s="125" t="e">
        <f>IF(#REF!="",0,#REF!*AH$5)</f>
        <v>#REF!</v>
      </c>
      <c r="AI13" s="125">
        <f t="shared" si="9"/>
        <v>0</v>
      </c>
      <c r="AJ13" s="125">
        <f t="shared" si="10"/>
        <v>0</v>
      </c>
    </row>
    <row r="14" spans="1:38" ht="59.5" customHeight="1">
      <c r="A14" s="120"/>
      <c r="B14" s="189" t="str">
        <f>IF('Baseline Paddock Data'!B18="","",'Baseline Paddock Data'!B18)</f>
        <v/>
      </c>
      <c r="C14" s="190" t="str">
        <f>IF('Baseline Paddock Data'!C18="","",'Baseline Paddock Data'!C18)</f>
        <v/>
      </c>
      <c r="D14" s="187" t="str">
        <f t="shared" si="11"/>
        <v/>
      </c>
      <c r="E14" s="305"/>
      <c r="F14" s="305"/>
      <c r="G14" s="305"/>
      <c r="H14" s="305"/>
      <c r="I14" s="305"/>
      <c r="J14" s="305"/>
      <c r="K14" s="305"/>
      <c r="L14" s="305"/>
      <c r="M14" s="305"/>
      <c r="N14" s="306"/>
      <c r="O14" s="307"/>
      <c r="P14" s="305"/>
      <c r="Q14" s="305"/>
      <c r="R14" s="308"/>
      <c r="U14" s="125">
        <f t="shared" si="1"/>
        <v>0</v>
      </c>
      <c r="V14" s="125">
        <f t="shared" si="2"/>
        <v>0</v>
      </c>
      <c r="W14" s="125">
        <f t="shared" si="3"/>
        <v>0</v>
      </c>
      <c r="X14" s="125">
        <f t="shared" si="4"/>
        <v>0</v>
      </c>
      <c r="Y14" s="125">
        <f t="shared" si="5"/>
        <v>0</v>
      </c>
      <c r="Z14" s="125">
        <f t="shared" si="6"/>
        <v>0</v>
      </c>
      <c r="AA14" s="125">
        <f t="shared" si="7"/>
        <v>0</v>
      </c>
      <c r="AB14" s="125">
        <f t="shared" si="8"/>
        <v>0</v>
      </c>
      <c r="AC14" s="125" t="e">
        <f>IF(#REF!="",0,#REF!*AC$5)</f>
        <v>#REF!</v>
      </c>
      <c r="AD14" s="125" t="e">
        <f>IF(#REF!="",0,#REF!*AD$5)</f>
        <v>#REF!</v>
      </c>
      <c r="AE14" s="125" t="e">
        <f>IF(#REF!="",0,#REF!*AE$5)</f>
        <v>#REF!</v>
      </c>
      <c r="AF14" s="125" t="e">
        <f>IF(#REF!="",0,#REF!*AF$5)</f>
        <v>#REF!</v>
      </c>
      <c r="AG14" s="125" t="e">
        <f>IF(#REF!="",0,#REF!*AG$5)</f>
        <v>#REF!</v>
      </c>
      <c r="AH14" s="125" t="e">
        <f>IF(#REF!="",0,#REF!*AH$5)</f>
        <v>#REF!</v>
      </c>
      <c r="AI14" s="125">
        <f t="shared" si="9"/>
        <v>0</v>
      </c>
      <c r="AJ14" s="125">
        <f t="shared" si="10"/>
        <v>0</v>
      </c>
    </row>
    <row r="15" spans="1:38" ht="59.5" customHeight="1">
      <c r="A15" s="120"/>
      <c r="B15" s="189" t="str">
        <f>IF('Baseline Paddock Data'!B19="","",'Baseline Paddock Data'!B19)</f>
        <v/>
      </c>
      <c r="C15" s="190" t="str">
        <f>IF('Baseline Paddock Data'!C19="","",'Baseline Paddock Data'!C19)</f>
        <v/>
      </c>
      <c r="D15" s="187" t="str">
        <f t="shared" si="11"/>
        <v/>
      </c>
      <c r="E15" s="305"/>
      <c r="F15" s="305"/>
      <c r="G15" s="305"/>
      <c r="H15" s="305"/>
      <c r="I15" s="305"/>
      <c r="J15" s="305"/>
      <c r="K15" s="305"/>
      <c r="L15" s="305"/>
      <c r="M15" s="305"/>
      <c r="N15" s="306"/>
      <c r="O15" s="307"/>
      <c r="P15" s="305"/>
      <c r="Q15" s="305"/>
      <c r="R15" s="308"/>
      <c r="U15" s="125">
        <f t="shared" si="1"/>
        <v>0</v>
      </c>
      <c r="V15" s="125">
        <f t="shared" si="2"/>
        <v>0</v>
      </c>
      <c r="W15" s="125">
        <f t="shared" si="3"/>
        <v>0</v>
      </c>
      <c r="X15" s="125">
        <f t="shared" si="4"/>
        <v>0</v>
      </c>
      <c r="Y15" s="125">
        <f t="shared" si="5"/>
        <v>0</v>
      </c>
      <c r="Z15" s="125">
        <f t="shared" si="6"/>
        <v>0</v>
      </c>
      <c r="AA15" s="125">
        <f t="shared" si="7"/>
        <v>0</v>
      </c>
      <c r="AB15" s="125">
        <f t="shared" si="8"/>
        <v>0</v>
      </c>
      <c r="AC15" s="125" t="e">
        <f>IF(#REF!="",0,#REF!*AC$5)</f>
        <v>#REF!</v>
      </c>
      <c r="AD15" s="125" t="e">
        <f>IF(#REF!="",0,#REF!*AD$5)</f>
        <v>#REF!</v>
      </c>
      <c r="AE15" s="125" t="e">
        <f>IF(#REF!="",0,#REF!*AE$5)</f>
        <v>#REF!</v>
      </c>
      <c r="AF15" s="125" t="e">
        <f>IF(#REF!="",0,#REF!*AF$5)</f>
        <v>#REF!</v>
      </c>
      <c r="AG15" s="125" t="e">
        <f>IF(#REF!="",0,#REF!*AG$5)</f>
        <v>#REF!</v>
      </c>
      <c r="AH15" s="125" t="e">
        <f>IF(#REF!="",0,#REF!*AH$5)</f>
        <v>#REF!</v>
      </c>
      <c r="AI15" s="125">
        <f t="shared" si="9"/>
        <v>0</v>
      </c>
      <c r="AJ15" s="125">
        <f t="shared" si="10"/>
        <v>0</v>
      </c>
    </row>
    <row r="16" spans="1:38" ht="59.5" customHeight="1">
      <c r="A16" s="120"/>
      <c r="B16" s="189" t="str">
        <f>IF('Baseline Paddock Data'!B20="","",'Baseline Paddock Data'!B20)</f>
        <v/>
      </c>
      <c r="C16" s="190" t="str">
        <f>IF('Baseline Paddock Data'!C20="","",'Baseline Paddock Data'!C20)</f>
        <v/>
      </c>
      <c r="D16" s="187" t="str">
        <f t="shared" si="11"/>
        <v/>
      </c>
      <c r="E16" s="305"/>
      <c r="F16" s="305"/>
      <c r="G16" s="305"/>
      <c r="H16" s="305"/>
      <c r="I16" s="305"/>
      <c r="J16" s="305"/>
      <c r="K16" s="305"/>
      <c r="L16" s="305"/>
      <c r="M16" s="305"/>
      <c r="N16" s="306"/>
      <c r="O16" s="307"/>
      <c r="P16" s="305"/>
      <c r="Q16" s="305"/>
      <c r="R16" s="308"/>
      <c r="U16" s="125">
        <f t="shared" si="1"/>
        <v>0</v>
      </c>
      <c r="V16" s="125">
        <f t="shared" si="2"/>
        <v>0</v>
      </c>
      <c r="W16" s="125">
        <f t="shared" si="3"/>
        <v>0</v>
      </c>
      <c r="X16" s="125">
        <f t="shared" si="4"/>
        <v>0</v>
      </c>
      <c r="Y16" s="125">
        <f t="shared" si="5"/>
        <v>0</v>
      </c>
      <c r="Z16" s="125">
        <f t="shared" si="6"/>
        <v>0</v>
      </c>
      <c r="AA16" s="125">
        <f t="shared" si="7"/>
        <v>0</v>
      </c>
      <c r="AB16" s="125">
        <f t="shared" si="8"/>
        <v>0</v>
      </c>
      <c r="AC16" s="125" t="e">
        <f>IF(#REF!="",0,#REF!*AC$5)</f>
        <v>#REF!</v>
      </c>
      <c r="AD16" s="125" t="e">
        <f>IF(#REF!="",0,#REF!*AD$5)</f>
        <v>#REF!</v>
      </c>
      <c r="AE16" s="125" t="e">
        <f>IF(#REF!="",0,#REF!*AE$5)</f>
        <v>#REF!</v>
      </c>
      <c r="AF16" s="125" t="e">
        <f>IF(#REF!="",0,#REF!*AF$5)</f>
        <v>#REF!</v>
      </c>
      <c r="AG16" s="125" t="e">
        <f>IF(#REF!="",0,#REF!*AG$5)</f>
        <v>#REF!</v>
      </c>
      <c r="AH16" s="125" t="e">
        <f>IF(#REF!="",0,#REF!*AH$5)</f>
        <v>#REF!</v>
      </c>
      <c r="AI16" s="125">
        <f t="shared" si="9"/>
        <v>0</v>
      </c>
      <c r="AJ16" s="125">
        <f t="shared" si="10"/>
        <v>0</v>
      </c>
    </row>
    <row r="17" spans="1:36" ht="59.5" customHeight="1">
      <c r="A17" s="120"/>
      <c r="B17" s="189" t="str">
        <f>IF('Baseline Paddock Data'!B21="","",'Baseline Paddock Data'!B21)</f>
        <v/>
      </c>
      <c r="C17" s="190" t="str">
        <f>IF('Baseline Paddock Data'!C21="","",'Baseline Paddock Data'!C21)</f>
        <v/>
      </c>
      <c r="D17" s="187" t="str">
        <f t="shared" si="11"/>
        <v/>
      </c>
      <c r="E17" s="305"/>
      <c r="F17" s="305"/>
      <c r="G17" s="305"/>
      <c r="H17" s="305"/>
      <c r="I17" s="305"/>
      <c r="J17" s="305"/>
      <c r="K17" s="305"/>
      <c r="L17" s="305"/>
      <c r="M17" s="305"/>
      <c r="N17" s="306"/>
      <c r="O17" s="307"/>
      <c r="P17" s="305"/>
      <c r="Q17" s="305"/>
      <c r="R17" s="308"/>
      <c r="U17" s="125">
        <f t="shared" si="1"/>
        <v>0</v>
      </c>
      <c r="V17" s="125">
        <f t="shared" si="2"/>
        <v>0</v>
      </c>
      <c r="W17" s="125">
        <f t="shared" si="3"/>
        <v>0</v>
      </c>
      <c r="X17" s="125">
        <f t="shared" si="4"/>
        <v>0</v>
      </c>
      <c r="Y17" s="125">
        <f t="shared" si="5"/>
        <v>0</v>
      </c>
      <c r="Z17" s="125">
        <f t="shared" si="6"/>
        <v>0</v>
      </c>
      <c r="AA17" s="125">
        <f t="shared" si="7"/>
        <v>0</v>
      </c>
      <c r="AB17" s="125">
        <f t="shared" si="8"/>
        <v>0</v>
      </c>
      <c r="AC17" s="125" t="e">
        <f>IF(#REF!="",0,#REF!*AC$5)</f>
        <v>#REF!</v>
      </c>
      <c r="AD17" s="125" t="e">
        <f>IF(#REF!="",0,#REF!*AD$5)</f>
        <v>#REF!</v>
      </c>
      <c r="AE17" s="125" t="e">
        <f>IF(#REF!="",0,#REF!*AE$5)</f>
        <v>#REF!</v>
      </c>
      <c r="AF17" s="125" t="e">
        <f>IF(#REF!="",0,#REF!*AF$5)</f>
        <v>#REF!</v>
      </c>
      <c r="AG17" s="125" t="e">
        <f>IF(#REF!="",0,#REF!*AG$5)</f>
        <v>#REF!</v>
      </c>
      <c r="AH17" s="125" t="e">
        <f>IF(#REF!="",0,#REF!*AH$5)</f>
        <v>#REF!</v>
      </c>
      <c r="AI17" s="125">
        <f t="shared" si="9"/>
        <v>0</v>
      </c>
      <c r="AJ17" s="125">
        <f t="shared" si="10"/>
        <v>0</v>
      </c>
    </row>
    <row r="18" spans="1:36" ht="59.5" customHeight="1">
      <c r="A18" s="120"/>
      <c r="B18" s="189" t="str">
        <f>IF('Baseline Paddock Data'!B22="","",'Baseline Paddock Data'!B22)</f>
        <v/>
      </c>
      <c r="C18" s="190" t="str">
        <f>IF('Baseline Paddock Data'!C22="","",'Baseline Paddock Data'!C22)</f>
        <v/>
      </c>
      <c r="D18" s="187" t="str">
        <f t="shared" si="11"/>
        <v/>
      </c>
      <c r="E18" s="305"/>
      <c r="F18" s="305"/>
      <c r="G18" s="305"/>
      <c r="H18" s="305"/>
      <c r="I18" s="305"/>
      <c r="J18" s="305"/>
      <c r="K18" s="305"/>
      <c r="L18" s="305"/>
      <c r="M18" s="305"/>
      <c r="N18" s="306"/>
      <c r="O18" s="307"/>
      <c r="P18" s="305"/>
      <c r="Q18" s="305"/>
      <c r="R18" s="308"/>
      <c r="U18" s="125">
        <f t="shared" si="1"/>
        <v>0</v>
      </c>
      <c r="V18" s="125">
        <f t="shared" si="2"/>
        <v>0</v>
      </c>
      <c r="W18" s="125">
        <f t="shared" si="3"/>
        <v>0</v>
      </c>
      <c r="X18" s="125">
        <f t="shared" si="4"/>
        <v>0</v>
      </c>
      <c r="Y18" s="125">
        <f t="shared" si="5"/>
        <v>0</v>
      </c>
      <c r="Z18" s="125">
        <f t="shared" si="6"/>
        <v>0</v>
      </c>
      <c r="AA18" s="125">
        <f t="shared" si="7"/>
        <v>0</v>
      </c>
      <c r="AB18" s="125">
        <f t="shared" si="8"/>
        <v>0</v>
      </c>
      <c r="AC18" s="125" t="e">
        <f>IF(#REF!="",0,#REF!*AC$5)</f>
        <v>#REF!</v>
      </c>
      <c r="AD18" s="125" t="e">
        <f>IF(#REF!="",0,#REF!*AD$5)</f>
        <v>#REF!</v>
      </c>
      <c r="AE18" s="125" t="e">
        <f>IF(#REF!="",0,#REF!*AE$5)</f>
        <v>#REF!</v>
      </c>
      <c r="AF18" s="125" t="e">
        <f>IF(#REF!="",0,#REF!*AF$5)</f>
        <v>#REF!</v>
      </c>
      <c r="AG18" s="125" t="e">
        <f>IF(#REF!="",0,#REF!*AG$5)</f>
        <v>#REF!</v>
      </c>
      <c r="AH18" s="125" t="e">
        <f>IF(#REF!="",0,#REF!*AH$5)</f>
        <v>#REF!</v>
      </c>
      <c r="AI18" s="125">
        <f t="shared" si="9"/>
        <v>0</v>
      </c>
      <c r="AJ18" s="125">
        <f t="shared" si="10"/>
        <v>0</v>
      </c>
    </row>
    <row r="19" spans="1:36" ht="59.5" customHeight="1">
      <c r="A19" s="120"/>
      <c r="B19" s="189" t="str">
        <f>IF('Baseline Paddock Data'!B23="","",'Baseline Paddock Data'!B23)</f>
        <v/>
      </c>
      <c r="C19" s="190" t="str">
        <f>IF('Baseline Paddock Data'!C23="","",'Baseline Paddock Data'!C23)</f>
        <v/>
      </c>
      <c r="D19" s="187" t="str">
        <f t="shared" si="11"/>
        <v/>
      </c>
      <c r="E19" s="305"/>
      <c r="F19" s="305"/>
      <c r="G19" s="305"/>
      <c r="H19" s="305"/>
      <c r="I19" s="305"/>
      <c r="J19" s="305"/>
      <c r="K19" s="305"/>
      <c r="L19" s="305"/>
      <c r="M19" s="305"/>
      <c r="N19" s="306"/>
      <c r="O19" s="307"/>
      <c r="P19" s="305"/>
      <c r="Q19" s="305"/>
      <c r="R19" s="308"/>
      <c r="U19" s="125">
        <f t="shared" si="1"/>
        <v>0</v>
      </c>
      <c r="V19" s="125">
        <f t="shared" si="2"/>
        <v>0</v>
      </c>
      <c r="W19" s="125">
        <f t="shared" si="3"/>
        <v>0</v>
      </c>
      <c r="X19" s="125">
        <f t="shared" si="4"/>
        <v>0</v>
      </c>
      <c r="Y19" s="125">
        <f t="shared" si="5"/>
        <v>0</v>
      </c>
      <c r="Z19" s="125">
        <f t="shared" si="6"/>
        <v>0</v>
      </c>
      <c r="AA19" s="125">
        <f t="shared" si="7"/>
        <v>0</v>
      </c>
      <c r="AB19" s="125">
        <f t="shared" si="8"/>
        <v>0</v>
      </c>
      <c r="AC19" s="125" t="e">
        <f>IF(#REF!="",0,#REF!*AC$5)</f>
        <v>#REF!</v>
      </c>
      <c r="AD19" s="125" t="e">
        <f>IF(#REF!="",0,#REF!*AD$5)</f>
        <v>#REF!</v>
      </c>
      <c r="AE19" s="125" t="e">
        <f>IF(#REF!="",0,#REF!*AE$5)</f>
        <v>#REF!</v>
      </c>
      <c r="AF19" s="125" t="e">
        <f>IF(#REF!="",0,#REF!*AF$5)</f>
        <v>#REF!</v>
      </c>
      <c r="AG19" s="125" t="e">
        <f>IF(#REF!="",0,#REF!*AG$5)</f>
        <v>#REF!</v>
      </c>
      <c r="AH19" s="125" t="e">
        <f>IF(#REF!="",0,#REF!*AH$5)</f>
        <v>#REF!</v>
      </c>
      <c r="AI19" s="125">
        <f t="shared" si="9"/>
        <v>0</v>
      </c>
      <c r="AJ19" s="125">
        <f t="shared" si="10"/>
        <v>0</v>
      </c>
    </row>
    <row r="20" spans="1:36" ht="59.5" customHeight="1">
      <c r="A20" s="120"/>
      <c r="B20" s="189" t="str">
        <f>IF('Baseline Paddock Data'!B24="","",'Baseline Paddock Data'!B24)</f>
        <v/>
      </c>
      <c r="C20" s="190" t="str">
        <f>IF('Baseline Paddock Data'!C24="","",'Baseline Paddock Data'!C24)</f>
        <v/>
      </c>
      <c r="D20" s="187" t="str">
        <f t="shared" si="11"/>
        <v/>
      </c>
      <c r="E20" s="305"/>
      <c r="F20" s="305"/>
      <c r="G20" s="305"/>
      <c r="H20" s="305"/>
      <c r="I20" s="305"/>
      <c r="J20" s="305"/>
      <c r="K20" s="305"/>
      <c r="L20" s="305"/>
      <c r="M20" s="305"/>
      <c r="N20" s="306"/>
      <c r="O20" s="307"/>
      <c r="P20" s="305"/>
      <c r="Q20" s="305"/>
      <c r="R20" s="308"/>
      <c r="U20" s="125">
        <f t="shared" si="1"/>
        <v>0</v>
      </c>
      <c r="V20" s="125">
        <f t="shared" si="2"/>
        <v>0</v>
      </c>
      <c r="W20" s="125">
        <f t="shared" si="3"/>
        <v>0</v>
      </c>
      <c r="X20" s="125">
        <f t="shared" si="4"/>
        <v>0</v>
      </c>
      <c r="Y20" s="125">
        <f t="shared" si="5"/>
        <v>0</v>
      </c>
      <c r="Z20" s="125">
        <f t="shared" si="6"/>
        <v>0</v>
      </c>
      <c r="AA20" s="125">
        <f t="shared" si="7"/>
        <v>0</v>
      </c>
      <c r="AB20" s="125">
        <f t="shared" si="8"/>
        <v>0</v>
      </c>
      <c r="AC20" s="125" t="e">
        <f>IF(#REF!="",0,#REF!*AC$5)</f>
        <v>#REF!</v>
      </c>
      <c r="AD20" s="125" t="e">
        <f>IF(#REF!="",0,#REF!*AD$5)</f>
        <v>#REF!</v>
      </c>
      <c r="AE20" s="125" t="e">
        <f>IF(#REF!="",0,#REF!*AE$5)</f>
        <v>#REF!</v>
      </c>
      <c r="AF20" s="125" t="e">
        <f>IF(#REF!="",0,#REF!*AF$5)</f>
        <v>#REF!</v>
      </c>
      <c r="AG20" s="125" t="e">
        <f>IF(#REF!="",0,#REF!*AG$5)</f>
        <v>#REF!</v>
      </c>
      <c r="AH20" s="125" t="e">
        <f>IF(#REF!="",0,#REF!*AH$5)</f>
        <v>#REF!</v>
      </c>
      <c r="AI20" s="125">
        <f t="shared" si="9"/>
        <v>0</v>
      </c>
      <c r="AJ20" s="125">
        <f t="shared" si="10"/>
        <v>0</v>
      </c>
    </row>
    <row r="21" spans="1:36" ht="59.5" customHeight="1">
      <c r="A21" s="120"/>
      <c r="B21" s="189" t="str">
        <f>IF('Baseline Paddock Data'!B25="","",'Baseline Paddock Data'!B25)</f>
        <v/>
      </c>
      <c r="C21" s="190" t="str">
        <f>IF('Baseline Paddock Data'!C25="","",'Baseline Paddock Data'!C25)</f>
        <v/>
      </c>
      <c r="D21" s="187" t="str">
        <f t="shared" si="11"/>
        <v/>
      </c>
      <c r="E21" s="305"/>
      <c r="F21" s="305"/>
      <c r="G21" s="305"/>
      <c r="H21" s="305"/>
      <c r="I21" s="305"/>
      <c r="J21" s="305"/>
      <c r="K21" s="305"/>
      <c r="L21" s="305"/>
      <c r="M21" s="305"/>
      <c r="N21" s="306"/>
      <c r="O21" s="307"/>
      <c r="P21" s="305"/>
      <c r="Q21" s="305"/>
      <c r="R21" s="308"/>
      <c r="U21" s="125">
        <f t="shared" si="1"/>
        <v>0</v>
      </c>
      <c r="V21" s="125">
        <f t="shared" si="2"/>
        <v>0</v>
      </c>
      <c r="W21" s="125">
        <f t="shared" si="3"/>
        <v>0</v>
      </c>
      <c r="X21" s="125">
        <f t="shared" si="4"/>
        <v>0</v>
      </c>
      <c r="Y21" s="125">
        <f t="shared" si="5"/>
        <v>0</v>
      </c>
      <c r="Z21" s="125">
        <f t="shared" si="6"/>
        <v>0</v>
      </c>
      <c r="AA21" s="125">
        <f t="shared" si="7"/>
        <v>0</v>
      </c>
      <c r="AB21" s="125">
        <f t="shared" si="8"/>
        <v>0</v>
      </c>
      <c r="AC21" s="125" t="e">
        <f>IF(#REF!="",0,#REF!*AC$5)</f>
        <v>#REF!</v>
      </c>
      <c r="AD21" s="125" t="e">
        <f>IF(#REF!="",0,#REF!*AD$5)</f>
        <v>#REF!</v>
      </c>
      <c r="AE21" s="125" t="e">
        <f>IF(#REF!="",0,#REF!*AE$5)</f>
        <v>#REF!</v>
      </c>
      <c r="AF21" s="125" t="e">
        <f>IF(#REF!="",0,#REF!*AF$5)</f>
        <v>#REF!</v>
      </c>
      <c r="AG21" s="125" t="e">
        <f>IF(#REF!="",0,#REF!*AG$5)</f>
        <v>#REF!</v>
      </c>
      <c r="AH21" s="125" t="e">
        <f>IF(#REF!="",0,#REF!*AH$5)</f>
        <v>#REF!</v>
      </c>
      <c r="AI21" s="125">
        <f>IF(M21="",0,M21*AI$5)</f>
        <v>0</v>
      </c>
      <c r="AJ21" s="125">
        <f t="shared" ref="AJ21:AJ84" si="12">IF(N21="",0,N21*AJ$5)</f>
        <v>0</v>
      </c>
    </row>
    <row r="22" spans="1:36" ht="59.5" customHeight="1">
      <c r="A22" s="120"/>
      <c r="B22" s="189" t="str">
        <f>IF('Baseline Paddock Data'!B26="","",'Baseline Paddock Data'!B26)</f>
        <v/>
      </c>
      <c r="C22" s="190" t="str">
        <f>IF('Baseline Paddock Data'!C26="","",'Baseline Paddock Data'!C26)</f>
        <v/>
      </c>
      <c r="D22" s="187" t="str">
        <f t="shared" si="11"/>
        <v/>
      </c>
      <c r="E22" s="305"/>
      <c r="F22" s="305"/>
      <c r="G22" s="305"/>
      <c r="H22" s="305"/>
      <c r="I22" s="305"/>
      <c r="J22" s="305"/>
      <c r="K22" s="305"/>
      <c r="L22" s="305"/>
      <c r="M22" s="305"/>
      <c r="N22" s="306"/>
      <c r="O22" s="307"/>
      <c r="P22" s="305"/>
      <c r="Q22" s="305"/>
      <c r="R22" s="308"/>
      <c r="U22" s="125">
        <f t="shared" si="1"/>
        <v>0</v>
      </c>
      <c r="V22" s="125">
        <f t="shared" si="2"/>
        <v>0</v>
      </c>
      <c r="W22" s="125">
        <f t="shared" si="3"/>
        <v>0</v>
      </c>
      <c r="X22" s="125">
        <f t="shared" si="4"/>
        <v>0</v>
      </c>
      <c r="Y22" s="125">
        <f t="shared" si="5"/>
        <v>0</v>
      </c>
      <c r="Z22" s="125">
        <f t="shared" si="6"/>
        <v>0</v>
      </c>
      <c r="AA22" s="125">
        <f t="shared" si="7"/>
        <v>0</v>
      </c>
      <c r="AB22" s="125">
        <f t="shared" si="8"/>
        <v>0</v>
      </c>
      <c r="AC22" s="125" t="e">
        <f>IF(#REF!="",0,#REF!*AC$5)</f>
        <v>#REF!</v>
      </c>
      <c r="AD22" s="125" t="e">
        <f>IF(#REF!="",0,#REF!*AD$5)</f>
        <v>#REF!</v>
      </c>
      <c r="AE22" s="125" t="e">
        <f>IF(#REF!="",0,#REF!*AE$5)</f>
        <v>#REF!</v>
      </c>
      <c r="AF22" s="125" t="e">
        <f>IF(#REF!="",0,#REF!*AF$5)</f>
        <v>#REF!</v>
      </c>
      <c r="AG22" s="125" t="e">
        <f>IF(#REF!="",0,#REF!*AG$5)</f>
        <v>#REF!</v>
      </c>
      <c r="AH22" s="125" t="e">
        <f>IF(#REF!="",0,#REF!*AH$5)</f>
        <v>#REF!</v>
      </c>
      <c r="AI22" s="125">
        <f t="shared" ref="AI22:AI38" si="13">IF(M22="",0,M22*AI$5)</f>
        <v>0</v>
      </c>
      <c r="AJ22" s="125">
        <f t="shared" si="12"/>
        <v>0</v>
      </c>
    </row>
    <row r="23" spans="1:36" ht="59.5" customHeight="1">
      <c r="A23" s="120"/>
      <c r="B23" s="189" t="str">
        <f>IF('Baseline Paddock Data'!B27="","",'Baseline Paddock Data'!B27)</f>
        <v/>
      </c>
      <c r="C23" s="190" t="str">
        <f>IF('Baseline Paddock Data'!C27="","",'Baseline Paddock Data'!C27)</f>
        <v/>
      </c>
      <c r="D23" s="187" t="str">
        <f t="shared" si="11"/>
        <v/>
      </c>
      <c r="E23" s="305"/>
      <c r="F23" s="305"/>
      <c r="G23" s="305"/>
      <c r="H23" s="305"/>
      <c r="I23" s="305"/>
      <c r="J23" s="305"/>
      <c r="K23" s="305"/>
      <c r="L23" s="305"/>
      <c r="M23" s="305"/>
      <c r="N23" s="306"/>
      <c r="O23" s="307"/>
      <c r="P23" s="305"/>
      <c r="Q23" s="305"/>
      <c r="R23" s="308"/>
      <c r="U23" s="125">
        <f t="shared" si="1"/>
        <v>0</v>
      </c>
      <c r="V23" s="125">
        <f t="shared" si="2"/>
        <v>0</v>
      </c>
      <c r="W23" s="125">
        <f t="shared" si="3"/>
        <v>0</v>
      </c>
      <c r="X23" s="125">
        <f t="shared" si="4"/>
        <v>0</v>
      </c>
      <c r="Y23" s="125">
        <f t="shared" si="5"/>
        <v>0</v>
      </c>
      <c r="Z23" s="125">
        <f t="shared" si="6"/>
        <v>0</v>
      </c>
      <c r="AA23" s="125">
        <f t="shared" si="7"/>
        <v>0</v>
      </c>
      <c r="AB23" s="125">
        <f t="shared" si="8"/>
        <v>0</v>
      </c>
      <c r="AC23" s="125" t="e">
        <f>IF(#REF!="",0,#REF!*AC$5)</f>
        <v>#REF!</v>
      </c>
      <c r="AD23" s="125" t="e">
        <f>IF(#REF!="",0,#REF!*AD$5)</f>
        <v>#REF!</v>
      </c>
      <c r="AE23" s="125" t="e">
        <f>IF(#REF!="",0,#REF!*AE$5)</f>
        <v>#REF!</v>
      </c>
      <c r="AF23" s="125" t="e">
        <f>IF(#REF!="",0,#REF!*AF$5)</f>
        <v>#REF!</v>
      </c>
      <c r="AG23" s="125" t="e">
        <f>IF(#REF!="",0,#REF!*AG$5)</f>
        <v>#REF!</v>
      </c>
      <c r="AH23" s="125" t="e">
        <f>IF(#REF!="",0,#REF!*AH$5)</f>
        <v>#REF!</v>
      </c>
      <c r="AI23" s="125">
        <f t="shared" si="13"/>
        <v>0</v>
      </c>
      <c r="AJ23" s="125">
        <f t="shared" si="12"/>
        <v>0</v>
      </c>
    </row>
    <row r="24" spans="1:36" ht="59.5" customHeight="1">
      <c r="A24" s="120"/>
      <c r="B24" s="189" t="str">
        <f>IF('Baseline Paddock Data'!B28="","",'Baseline Paddock Data'!B28)</f>
        <v/>
      </c>
      <c r="C24" s="190" t="str">
        <f>IF('Baseline Paddock Data'!C28="","",'Baseline Paddock Data'!C28)</f>
        <v/>
      </c>
      <c r="D24" s="187" t="str">
        <f t="shared" si="11"/>
        <v/>
      </c>
      <c r="E24" s="305"/>
      <c r="F24" s="305"/>
      <c r="G24" s="305"/>
      <c r="H24" s="305"/>
      <c r="I24" s="305"/>
      <c r="J24" s="305"/>
      <c r="K24" s="305"/>
      <c r="L24" s="305"/>
      <c r="M24" s="305"/>
      <c r="N24" s="306"/>
      <c r="O24" s="307"/>
      <c r="P24" s="305"/>
      <c r="Q24" s="305"/>
      <c r="R24" s="308"/>
      <c r="U24" s="125">
        <f t="shared" si="1"/>
        <v>0</v>
      </c>
      <c r="V24" s="125">
        <f t="shared" si="2"/>
        <v>0</v>
      </c>
      <c r="W24" s="125">
        <f t="shared" si="3"/>
        <v>0</v>
      </c>
      <c r="X24" s="125">
        <f t="shared" si="4"/>
        <v>0</v>
      </c>
      <c r="Y24" s="125">
        <f t="shared" si="5"/>
        <v>0</v>
      </c>
      <c r="Z24" s="125">
        <f t="shared" si="6"/>
        <v>0</v>
      </c>
      <c r="AA24" s="125">
        <f t="shared" si="7"/>
        <v>0</v>
      </c>
      <c r="AB24" s="125">
        <f t="shared" si="8"/>
        <v>0</v>
      </c>
      <c r="AC24" s="125" t="e">
        <f>IF(#REF!="",0,#REF!*AC$5)</f>
        <v>#REF!</v>
      </c>
      <c r="AD24" s="125" t="e">
        <f>IF(#REF!="",0,#REF!*AD$5)</f>
        <v>#REF!</v>
      </c>
      <c r="AE24" s="125" t="e">
        <f>IF(#REF!="",0,#REF!*AE$5)</f>
        <v>#REF!</v>
      </c>
      <c r="AF24" s="125" t="e">
        <f>IF(#REF!="",0,#REF!*AF$5)</f>
        <v>#REF!</v>
      </c>
      <c r="AG24" s="125" t="e">
        <f>IF(#REF!="",0,#REF!*AG$5)</f>
        <v>#REF!</v>
      </c>
      <c r="AH24" s="125" t="e">
        <f>IF(#REF!="",0,#REF!*AH$5)</f>
        <v>#REF!</v>
      </c>
      <c r="AI24" s="125">
        <f t="shared" si="13"/>
        <v>0</v>
      </c>
      <c r="AJ24" s="125">
        <f t="shared" si="12"/>
        <v>0</v>
      </c>
    </row>
    <row r="25" spans="1:36" ht="59.5" customHeight="1">
      <c r="A25" s="120"/>
      <c r="B25" s="189" t="str">
        <f>IF('Baseline Paddock Data'!B29="","",'Baseline Paddock Data'!B29)</f>
        <v/>
      </c>
      <c r="C25" s="190" t="str">
        <f>IF('Baseline Paddock Data'!C29="","",'Baseline Paddock Data'!C29)</f>
        <v/>
      </c>
      <c r="D25" s="187" t="str">
        <f t="shared" si="11"/>
        <v/>
      </c>
      <c r="E25" s="305"/>
      <c r="F25" s="305"/>
      <c r="G25" s="305"/>
      <c r="H25" s="305"/>
      <c r="I25" s="305"/>
      <c r="J25" s="305"/>
      <c r="K25" s="305"/>
      <c r="L25" s="305"/>
      <c r="M25" s="305"/>
      <c r="N25" s="306"/>
      <c r="O25" s="307"/>
      <c r="P25" s="305"/>
      <c r="Q25" s="305"/>
      <c r="R25" s="308"/>
      <c r="U25" s="125">
        <f t="shared" si="1"/>
        <v>0</v>
      </c>
      <c r="V25" s="125">
        <f t="shared" si="2"/>
        <v>0</v>
      </c>
      <c r="W25" s="125">
        <f t="shared" si="3"/>
        <v>0</v>
      </c>
      <c r="X25" s="125">
        <f t="shared" si="4"/>
        <v>0</v>
      </c>
      <c r="Y25" s="125">
        <f t="shared" si="5"/>
        <v>0</v>
      </c>
      <c r="Z25" s="125">
        <f t="shared" si="6"/>
        <v>0</v>
      </c>
      <c r="AA25" s="125">
        <f t="shared" si="7"/>
        <v>0</v>
      </c>
      <c r="AB25" s="125">
        <f t="shared" si="8"/>
        <v>0</v>
      </c>
      <c r="AC25" s="125" t="e">
        <f>IF(#REF!="",0,#REF!*AC$5)</f>
        <v>#REF!</v>
      </c>
      <c r="AD25" s="125" t="e">
        <f>IF(#REF!="",0,#REF!*AD$5)</f>
        <v>#REF!</v>
      </c>
      <c r="AE25" s="125" t="e">
        <f>IF(#REF!="",0,#REF!*AE$5)</f>
        <v>#REF!</v>
      </c>
      <c r="AF25" s="125" t="e">
        <f>IF(#REF!="",0,#REF!*AF$5)</f>
        <v>#REF!</v>
      </c>
      <c r="AG25" s="125" t="e">
        <f>IF(#REF!="",0,#REF!*AG$5)</f>
        <v>#REF!</v>
      </c>
      <c r="AH25" s="125" t="e">
        <f>IF(#REF!="",0,#REF!*AH$5)</f>
        <v>#REF!</v>
      </c>
      <c r="AI25" s="125">
        <f t="shared" si="13"/>
        <v>0</v>
      </c>
      <c r="AJ25" s="125">
        <f t="shared" si="12"/>
        <v>0</v>
      </c>
    </row>
    <row r="26" spans="1:36" ht="59.5" customHeight="1">
      <c r="A26" s="120"/>
      <c r="B26" s="189" t="str">
        <f>IF('Baseline Paddock Data'!B30="","",'Baseline Paddock Data'!B30)</f>
        <v/>
      </c>
      <c r="C26" s="190" t="str">
        <f>IF('Baseline Paddock Data'!C30="","",'Baseline Paddock Data'!C30)</f>
        <v/>
      </c>
      <c r="D26" s="187" t="str">
        <f t="shared" si="11"/>
        <v/>
      </c>
      <c r="E26" s="305"/>
      <c r="F26" s="305"/>
      <c r="G26" s="305"/>
      <c r="H26" s="305"/>
      <c r="I26" s="305"/>
      <c r="J26" s="305"/>
      <c r="K26" s="305"/>
      <c r="L26" s="305"/>
      <c r="M26" s="305"/>
      <c r="N26" s="306"/>
      <c r="O26" s="307"/>
      <c r="P26" s="305"/>
      <c r="Q26" s="305"/>
      <c r="R26" s="308"/>
      <c r="U26" s="125">
        <f t="shared" si="1"/>
        <v>0</v>
      </c>
      <c r="V26" s="125">
        <f t="shared" si="2"/>
        <v>0</v>
      </c>
      <c r="W26" s="125">
        <f t="shared" si="3"/>
        <v>0</v>
      </c>
      <c r="X26" s="125">
        <f t="shared" si="4"/>
        <v>0</v>
      </c>
      <c r="Y26" s="125">
        <f t="shared" si="5"/>
        <v>0</v>
      </c>
      <c r="Z26" s="125">
        <f t="shared" si="6"/>
        <v>0</v>
      </c>
      <c r="AA26" s="125">
        <f t="shared" si="7"/>
        <v>0</v>
      </c>
      <c r="AB26" s="125">
        <f t="shared" si="8"/>
        <v>0</v>
      </c>
      <c r="AC26" s="125" t="e">
        <f>IF(#REF!="",0,#REF!*AC$5)</f>
        <v>#REF!</v>
      </c>
      <c r="AD26" s="125" t="e">
        <f>IF(#REF!="",0,#REF!*AD$5)</f>
        <v>#REF!</v>
      </c>
      <c r="AE26" s="125" t="e">
        <f>IF(#REF!="",0,#REF!*AE$5)</f>
        <v>#REF!</v>
      </c>
      <c r="AF26" s="125" t="e">
        <f>IF(#REF!="",0,#REF!*AF$5)</f>
        <v>#REF!</v>
      </c>
      <c r="AG26" s="125" t="e">
        <f>IF(#REF!="",0,#REF!*AG$5)</f>
        <v>#REF!</v>
      </c>
      <c r="AH26" s="125" t="e">
        <f>IF(#REF!="",0,#REF!*AH$5)</f>
        <v>#REF!</v>
      </c>
      <c r="AI26" s="125">
        <f t="shared" si="13"/>
        <v>0</v>
      </c>
      <c r="AJ26" s="125">
        <f t="shared" si="12"/>
        <v>0</v>
      </c>
    </row>
    <row r="27" spans="1:36" ht="59.5" customHeight="1">
      <c r="A27" s="120"/>
      <c r="B27" s="189" t="str">
        <f>IF('Baseline Paddock Data'!B31="","",'Baseline Paddock Data'!B31)</f>
        <v/>
      </c>
      <c r="C27" s="190" t="str">
        <f>IF('Baseline Paddock Data'!C31="","",'Baseline Paddock Data'!C31)</f>
        <v/>
      </c>
      <c r="D27" s="187" t="str">
        <f t="shared" si="11"/>
        <v/>
      </c>
      <c r="E27" s="305"/>
      <c r="F27" s="305"/>
      <c r="G27" s="305"/>
      <c r="H27" s="305"/>
      <c r="I27" s="305"/>
      <c r="J27" s="305"/>
      <c r="K27" s="305"/>
      <c r="L27" s="305"/>
      <c r="M27" s="305"/>
      <c r="N27" s="306"/>
      <c r="O27" s="307"/>
      <c r="P27" s="305"/>
      <c r="Q27" s="305"/>
      <c r="R27" s="308"/>
      <c r="U27" s="125">
        <f t="shared" si="1"/>
        <v>0</v>
      </c>
      <c r="V27" s="125">
        <f t="shared" si="2"/>
        <v>0</v>
      </c>
      <c r="W27" s="125">
        <f t="shared" si="3"/>
        <v>0</v>
      </c>
      <c r="X27" s="125">
        <f t="shared" si="4"/>
        <v>0</v>
      </c>
      <c r="Y27" s="125">
        <f t="shared" si="5"/>
        <v>0</v>
      </c>
      <c r="Z27" s="125">
        <f t="shared" si="6"/>
        <v>0</v>
      </c>
      <c r="AA27" s="125">
        <f t="shared" si="7"/>
        <v>0</v>
      </c>
      <c r="AB27" s="125">
        <f t="shared" si="8"/>
        <v>0</v>
      </c>
      <c r="AC27" s="125" t="e">
        <f>IF(#REF!="",0,#REF!*AC$5)</f>
        <v>#REF!</v>
      </c>
      <c r="AD27" s="125" t="e">
        <f>IF(#REF!="",0,#REF!*AD$5)</f>
        <v>#REF!</v>
      </c>
      <c r="AE27" s="125" t="e">
        <f>IF(#REF!="",0,#REF!*AE$5)</f>
        <v>#REF!</v>
      </c>
      <c r="AF27" s="125" t="e">
        <f>IF(#REF!="",0,#REF!*AF$5)</f>
        <v>#REF!</v>
      </c>
      <c r="AG27" s="125" t="e">
        <f>IF(#REF!="",0,#REF!*AG$5)</f>
        <v>#REF!</v>
      </c>
      <c r="AH27" s="125" t="e">
        <f>IF(#REF!="",0,#REF!*AH$5)</f>
        <v>#REF!</v>
      </c>
      <c r="AI27" s="125">
        <f t="shared" si="13"/>
        <v>0</v>
      </c>
      <c r="AJ27" s="125">
        <f t="shared" si="12"/>
        <v>0</v>
      </c>
    </row>
    <row r="28" spans="1:36" ht="59.5" customHeight="1">
      <c r="A28" s="120"/>
      <c r="B28" s="189" t="str">
        <f>IF('Baseline Paddock Data'!B32="","",'Baseline Paddock Data'!B32)</f>
        <v/>
      </c>
      <c r="C28" s="190" t="str">
        <f>IF('Baseline Paddock Data'!C32="","",'Baseline Paddock Data'!C32)</f>
        <v/>
      </c>
      <c r="D28" s="187" t="str">
        <f t="shared" si="11"/>
        <v/>
      </c>
      <c r="E28" s="305"/>
      <c r="F28" s="305"/>
      <c r="G28" s="305"/>
      <c r="H28" s="305"/>
      <c r="I28" s="305"/>
      <c r="J28" s="305"/>
      <c r="K28" s="305"/>
      <c r="L28" s="305"/>
      <c r="M28" s="305"/>
      <c r="N28" s="306"/>
      <c r="O28" s="307"/>
      <c r="P28" s="305"/>
      <c r="Q28" s="305"/>
      <c r="R28" s="308"/>
      <c r="U28" s="125">
        <f t="shared" si="1"/>
        <v>0</v>
      </c>
      <c r="V28" s="125">
        <f t="shared" si="2"/>
        <v>0</v>
      </c>
      <c r="W28" s="125">
        <f t="shared" si="3"/>
        <v>0</v>
      </c>
      <c r="X28" s="125">
        <f t="shared" si="4"/>
        <v>0</v>
      </c>
      <c r="Y28" s="125">
        <f t="shared" si="5"/>
        <v>0</v>
      </c>
      <c r="Z28" s="125">
        <f t="shared" si="6"/>
        <v>0</v>
      </c>
      <c r="AA28" s="125">
        <f t="shared" si="7"/>
        <v>0</v>
      </c>
      <c r="AB28" s="125">
        <f t="shared" si="8"/>
        <v>0</v>
      </c>
      <c r="AC28" s="125" t="e">
        <f>IF(#REF!="",0,#REF!*AC$5)</f>
        <v>#REF!</v>
      </c>
      <c r="AD28" s="125" t="e">
        <f>IF(#REF!="",0,#REF!*AD$5)</f>
        <v>#REF!</v>
      </c>
      <c r="AE28" s="125" t="e">
        <f>IF(#REF!="",0,#REF!*AE$5)</f>
        <v>#REF!</v>
      </c>
      <c r="AF28" s="125" t="e">
        <f>IF(#REF!="",0,#REF!*AF$5)</f>
        <v>#REF!</v>
      </c>
      <c r="AG28" s="125" t="e">
        <f>IF(#REF!="",0,#REF!*AG$5)</f>
        <v>#REF!</v>
      </c>
      <c r="AH28" s="125" t="e">
        <f>IF(#REF!="",0,#REF!*AH$5)</f>
        <v>#REF!</v>
      </c>
      <c r="AI28" s="125">
        <f t="shared" si="13"/>
        <v>0</v>
      </c>
      <c r="AJ28" s="125">
        <f t="shared" si="12"/>
        <v>0</v>
      </c>
    </row>
    <row r="29" spans="1:36" ht="59.5" customHeight="1">
      <c r="A29" s="120"/>
      <c r="B29" s="189" t="str">
        <f>IF('Baseline Paddock Data'!B33="","",'Baseline Paddock Data'!B33)</f>
        <v/>
      </c>
      <c r="C29" s="190" t="str">
        <f>IF('Baseline Paddock Data'!C33="","",'Baseline Paddock Data'!C33)</f>
        <v/>
      </c>
      <c r="D29" s="187" t="str">
        <f t="shared" si="11"/>
        <v/>
      </c>
      <c r="E29" s="305"/>
      <c r="F29" s="305"/>
      <c r="G29" s="305"/>
      <c r="H29" s="305"/>
      <c r="I29" s="305"/>
      <c r="J29" s="305"/>
      <c r="K29" s="305"/>
      <c r="L29" s="305"/>
      <c r="M29" s="305"/>
      <c r="N29" s="306"/>
      <c r="O29" s="307"/>
      <c r="P29" s="305"/>
      <c r="Q29" s="305"/>
      <c r="R29" s="308"/>
      <c r="U29" s="125">
        <f t="shared" si="1"/>
        <v>0</v>
      </c>
      <c r="V29" s="125">
        <f t="shared" si="2"/>
        <v>0</v>
      </c>
      <c r="W29" s="125">
        <f t="shared" si="3"/>
        <v>0</v>
      </c>
      <c r="X29" s="125">
        <f t="shared" si="4"/>
        <v>0</v>
      </c>
      <c r="Y29" s="125">
        <f t="shared" si="5"/>
        <v>0</v>
      </c>
      <c r="Z29" s="125">
        <f t="shared" si="6"/>
        <v>0</v>
      </c>
      <c r="AA29" s="125">
        <f t="shared" si="7"/>
        <v>0</v>
      </c>
      <c r="AB29" s="125">
        <f t="shared" si="8"/>
        <v>0</v>
      </c>
      <c r="AC29" s="125" t="e">
        <f>IF(#REF!="",0,#REF!*AC$5)</f>
        <v>#REF!</v>
      </c>
      <c r="AD29" s="125" t="e">
        <f>IF(#REF!="",0,#REF!*AD$5)</f>
        <v>#REF!</v>
      </c>
      <c r="AE29" s="125" t="e">
        <f>IF(#REF!="",0,#REF!*AE$5)</f>
        <v>#REF!</v>
      </c>
      <c r="AF29" s="125" t="e">
        <f>IF(#REF!="",0,#REF!*AF$5)</f>
        <v>#REF!</v>
      </c>
      <c r="AG29" s="125" t="e">
        <f>IF(#REF!="",0,#REF!*AG$5)</f>
        <v>#REF!</v>
      </c>
      <c r="AH29" s="125" t="e">
        <f>IF(#REF!="",0,#REF!*AH$5)</f>
        <v>#REF!</v>
      </c>
      <c r="AI29" s="125">
        <f t="shared" si="13"/>
        <v>0</v>
      </c>
      <c r="AJ29" s="125">
        <f t="shared" si="12"/>
        <v>0</v>
      </c>
    </row>
    <row r="30" spans="1:36" ht="59.5" customHeight="1">
      <c r="A30" s="120"/>
      <c r="B30" s="189" t="str">
        <f>IF('Baseline Paddock Data'!B34="","",'Baseline Paddock Data'!B34)</f>
        <v/>
      </c>
      <c r="C30" s="190" t="str">
        <f>IF('Baseline Paddock Data'!C34="","",'Baseline Paddock Data'!C34)</f>
        <v/>
      </c>
      <c r="D30" s="187" t="str">
        <f t="shared" si="11"/>
        <v/>
      </c>
      <c r="E30" s="305"/>
      <c r="F30" s="305"/>
      <c r="G30" s="305"/>
      <c r="H30" s="305"/>
      <c r="I30" s="305"/>
      <c r="J30" s="305"/>
      <c r="K30" s="305"/>
      <c r="L30" s="305"/>
      <c r="M30" s="305"/>
      <c r="N30" s="306"/>
      <c r="O30" s="307"/>
      <c r="P30" s="305"/>
      <c r="Q30" s="305"/>
      <c r="R30" s="308"/>
      <c r="U30" s="125">
        <f t="shared" si="1"/>
        <v>0</v>
      </c>
      <c r="V30" s="125">
        <f t="shared" si="2"/>
        <v>0</v>
      </c>
      <c r="W30" s="125">
        <f t="shared" si="3"/>
        <v>0</v>
      </c>
      <c r="X30" s="125">
        <f t="shared" si="4"/>
        <v>0</v>
      </c>
      <c r="Y30" s="125">
        <f t="shared" si="5"/>
        <v>0</v>
      </c>
      <c r="Z30" s="125">
        <f t="shared" si="6"/>
        <v>0</v>
      </c>
      <c r="AA30" s="125">
        <f t="shared" si="7"/>
        <v>0</v>
      </c>
      <c r="AB30" s="125">
        <f t="shared" si="8"/>
        <v>0</v>
      </c>
      <c r="AC30" s="125" t="e">
        <f>IF(#REF!="",0,#REF!*AC$5)</f>
        <v>#REF!</v>
      </c>
      <c r="AD30" s="125" t="e">
        <f>IF(#REF!="",0,#REF!*AD$5)</f>
        <v>#REF!</v>
      </c>
      <c r="AE30" s="125" t="e">
        <f>IF(#REF!="",0,#REF!*AE$5)</f>
        <v>#REF!</v>
      </c>
      <c r="AF30" s="125" t="e">
        <f>IF(#REF!="",0,#REF!*AF$5)</f>
        <v>#REF!</v>
      </c>
      <c r="AG30" s="125" t="e">
        <f>IF(#REF!="",0,#REF!*AG$5)</f>
        <v>#REF!</v>
      </c>
      <c r="AH30" s="125" t="e">
        <f>IF(#REF!="",0,#REF!*AH$5)</f>
        <v>#REF!</v>
      </c>
      <c r="AI30" s="125">
        <f t="shared" si="13"/>
        <v>0</v>
      </c>
      <c r="AJ30" s="125">
        <f t="shared" si="12"/>
        <v>0</v>
      </c>
    </row>
    <row r="31" spans="1:36" ht="59.5" customHeight="1">
      <c r="A31" s="120"/>
      <c r="B31" s="189" t="str">
        <f>IF('Baseline Paddock Data'!B35="","",'Baseline Paddock Data'!B35)</f>
        <v/>
      </c>
      <c r="C31" s="190" t="str">
        <f>IF('Baseline Paddock Data'!C35="","",'Baseline Paddock Data'!C35)</f>
        <v/>
      </c>
      <c r="D31" s="187" t="str">
        <f t="shared" si="11"/>
        <v/>
      </c>
      <c r="E31" s="305"/>
      <c r="F31" s="305"/>
      <c r="G31" s="305"/>
      <c r="H31" s="305"/>
      <c r="I31" s="305"/>
      <c r="J31" s="305"/>
      <c r="K31" s="305"/>
      <c r="L31" s="305"/>
      <c r="M31" s="305"/>
      <c r="N31" s="306"/>
      <c r="O31" s="307"/>
      <c r="P31" s="305"/>
      <c r="Q31" s="305"/>
      <c r="R31" s="308"/>
      <c r="U31" s="125">
        <f t="shared" si="1"/>
        <v>0</v>
      </c>
      <c r="V31" s="125">
        <f t="shared" si="2"/>
        <v>0</v>
      </c>
      <c r="W31" s="125">
        <f t="shared" si="3"/>
        <v>0</v>
      </c>
      <c r="X31" s="125">
        <f t="shared" si="4"/>
        <v>0</v>
      </c>
      <c r="Y31" s="125">
        <f t="shared" si="5"/>
        <v>0</v>
      </c>
      <c r="Z31" s="125">
        <f t="shared" si="6"/>
        <v>0</v>
      </c>
      <c r="AA31" s="125">
        <f t="shared" si="7"/>
        <v>0</v>
      </c>
      <c r="AB31" s="125">
        <f t="shared" si="8"/>
        <v>0</v>
      </c>
      <c r="AC31" s="125" t="e">
        <f>IF(#REF!="",0,#REF!*AC$5)</f>
        <v>#REF!</v>
      </c>
      <c r="AD31" s="125" t="e">
        <f>IF(#REF!="",0,#REF!*AD$5)</f>
        <v>#REF!</v>
      </c>
      <c r="AE31" s="125" t="e">
        <f>IF(#REF!="",0,#REF!*AE$5)</f>
        <v>#REF!</v>
      </c>
      <c r="AF31" s="125" t="e">
        <f>IF(#REF!="",0,#REF!*AF$5)</f>
        <v>#REF!</v>
      </c>
      <c r="AG31" s="125" t="e">
        <f>IF(#REF!="",0,#REF!*AG$5)</f>
        <v>#REF!</v>
      </c>
      <c r="AH31" s="125" t="e">
        <f>IF(#REF!="",0,#REF!*AH$5)</f>
        <v>#REF!</v>
      </c>
      <c r="AI31" s="125">
        <f t="shared" si="13"/>
        <v>0</v>
      </c>
      <c r="AJ31" s="125">
        <f t="shared" si="12"/>
        <v>0</v>
      </c>
    </row>
    <row r="32" spans="1:36" ht="59.5" customHeight="1">
      <c r="A32" s="120"/>
      <c r="B32" s="189" t="str">
        <f>IF('Baseline Paddock Data'!B36="","",'Baseline Paddock Data'!B36)</f>
        <v/>
      </c>
      <c r="C32" s="190" t="str">
        <f>IF('Baseline Paddock Data'!C36="","",'Baseline Paddock Data'!C36)</f>
        <v/>
      </c>
      <c r="D32" s="187" t="str">
        <f t="shared" si="11"/>
        <v/>
      </c>
      <c r="E32" s="305"/>
      <c r="F32" s="305"/>
      <c r="G32" s="305"/>
      <c r="H32" s="305"/>
      <c r="I32" s="305"/>
      <c r="J32" s="305"/>
      <c r="K32" s="305"/>
      <c r="L32" s="305"/>
      <c r="M32" s="305"/>
      <c r="N32" s="306"/>
      <c r="O32" s="307"/>
      <c r="P32" s="305"/>
      <c r="Q32" s="305"/>
      <c r="R32" s="308"/>
      <c r="U32" s="125">
        <f t="shared" si="1"/>
        <v>0</v>
      </c>
      <c r="V32" s="125">
        <f t="shared" si="2"/>
        <v>0</v>
      </c>
      <c r="W32" s="125">
        <f t="shared" si="3"/>
        <v>0</v>
      </c>
      <c r="X32" s="125">
        <f t="shared" si="4"/>
        <v>0</v>
      </c>
      <c r="Y32" s="125">
        <f t="shared" si="5"/>
        <v>0</v>
      </c>
      <c r="Z32" s="125">
        <f t="shared" si="6"/>
        <v>0</v>
      </c>
      <c r="AA32" s="125">
        <f t="shared" si="7"/>
        <v>0</v>
      </c>
      <c r="AB32" s="125">
        <f t="shared" si="8"/>
        <v>0</v>
      </c>
      <c r="AC32" s="125" t="e">
        <f>IF(#REF!="",0,#REF!*AC$5)</f>
        <v>#REF!</v>
      </c>
      <c r="AD32" s="125" t="e">
        <f>IF(#REF!="",0,#REF!*AD$5)</f>
        <v>#REF!</v>
      </c>
      <c r="AE32" s="125" t="e">
        <f>IF(#REF!="",0,#REF!*AE$5)</f>
        <v>#REF!</v>
      </c>
      <c r="AF32" s="125" t="e">
        <f>IF(#REF!="",0,#REF!*AF$5)</f>
        <v>#REF!</v>
      </c>
      <c r="AG32" s="125" t="e">
        <f>IF(#REF!="",0,#REF!*AG$5)</f>
        <v>#REF!</v>
      </c>
      <c r="AH32" s="125" t="e">
        <f>IF(#REF!="",0,#REF!*AH$5)</f>
        <v>#REF!</v>
      </c>
      <c r="AI32" s="125">
        <f t="shared" si="13"/>
        <v>0</v>
      </c>
      <c r="AJ32" s="125">
        <f t="shared" si="12"/>
        <v>0</v>
      </c>
    </row>
    <row r="33" spans="1:36" ht="59.5" customHeight="1">
      <c r="A33" s="120"/>
      <c r="B33" s="189" t="str">
        <f>IF('Baseline Paddock Data'!B37="","",'Baseline Paddock Data'!B37)</f>
        <v/>
      </c>
      <c r="C33" s="190" t="str">
        <f>IF('Baseline Paddock Data'!C37="","",'Baseline Paddock Data'!C37)</f>
        <v/>
      </c>
      <c r="D33" s="187" t="str">
        <f t="shared" si="11"/>
        <v/>
      </c>
      <c r="E33" s="305"/>
      <c r="F33" s="305"/>
      <c r="G33" s="305"/>
      <c r="H33" s="305"/>
      <c r="I33" s="305"/>
      <c r="J33" s="305"/>
      <c r="K33" s="305"/>
      <c r="L33" s="305"/>
      <c r="M33" s="305"/>
      <c r="N33" s="306"/>
      <c r="O33" s="307"/>
      <c r="P33" s="305"/>
      <c r="Q33" s="305"/>
      <c r="R33" s="308"/>
      <c r="U33" s="125">
        <f t="shared" si="1"/>
        <v>0</v>
      </c>
      <c r="V33" s="125">
        <f t="shared" si="2"/>
        <v>0</v>
      </c>
      <c r="W33" s="125">
        <f t="shared" si="3"/>
        <v>0</v>
      </c>
      <c r="X33" s="125">
        <f t="shared" si="4"/>
        <v>0</v>
      </c>
      <c r="Y33" s="125">
        <f t="shared" si="5"/>
        <v>0</v>
      </c>
      <c r="Z33" s="125">
        <f t="shared" si="6"/>
        <v>0</v>
      </c>
      <c r="AA33" s="125">
        <f t="shared" si="7"/>
        <v>0</v>
      </c>
      <c r="AB33" s="125">
        <f t="shared" si="8"/>
        <v>0</v>
      </c>
      <c r="AC33" s="125" t="e">
        <f>IF(#REF!="",0,#REF!*AC$5)</f>
        <v>#REF!</v>
      </c>
      <c r="AD33" s="125" t="e">
        <f>IF(#REF!="",0,#REF!*AD$5)</f>
        <v>#REF!</v>
      </c>
      <c r="AE33" s="125" t="e">
        <f>IF(#REF!="",0,#REF!*AE$5)</f>
        <v>#REF!</v>
      </c>
      <c r="AF33" s="125" t="e">
        <f>IF(#REF!="",0,#REF!*AF$5)</f>
        <v>#REF!</v>
      </c>
      <c r="AG33" s="125" t="e">
        <f>IF(#REF!="",0,#REF!*AG$5)</f>
        <v>#REF!</v>
      </c>
      <c r="AH33" s="125" t="e">
        <f>IF(#REF!="",0,#REF!*AH$5)</f>
        <v>#REF!</v>
      </c>
      <c r="AI33" s="125">
        <f t="shared" si="13"/>
        <v>0</v>
      </c>
      <c r="AJ33" s="125">
        <f t="shared" si="12"/>
        <v>0</v>
      </c>
    </row>
    <row r="34" spans="1:36" ht="59.5" customHeight="1">
      <c r="A34" s="120"/>
      <c r="B34" s="189" t="str">
        <f>IF('Baseline Paddock Data'!B38="","",'Baseline Paddock Data'!B38)</f>
        <v/>
      </c>
      <c r="C34" s="190" t="str">
        <f>IF('Baseline Paddock Data'!C38="","",'Baseline Paddock Data'!C38)</f>
        <v/>
      </c>
      <c r="D34" s="187" t="str">
        <f t="shared" si="11"/>
        <v/>
      </c>
      <c r="E34" s="305"/>
      <c r="F34" s="305"/>
      <c r="G34" s="305"/>
      <c r="H34" s="305"/>
      <c r="I34" s="305"/>
      <c r="J34" s="305"/>
      <c r="K34" s="305"/>
      <c r="L34" s="305"/>
      <c r="M34" s="305"/>
      <c r="N34" s="306"/>
      <c r="O34" s="307"/>
      <c r="P34" s="305"/>
      <c r="Q34" s="305"/>
      <c r="R34" s="308"/>
      <c r="U34" s="125">
        <f t="shared" si="1"/>
        <v>0</v>
      </c>
      <c r="V34" s="125">
        <f t="shared" si="2"/>
        <v>0</v>
      </c>
      <c r="W34" s="125">
        <f t="shared" si="3"/>
        <v>0</v>
      </c>
      <c r="X34" s="125">
        <f t="shared" si="4"/>
        <v>0</v>
      </c>
      <c r="Y34" s="125">
        <f t="shared" si="5"/>
        <v>0</v>
      </c>
      <c r="Z34" s="125">
        <f t="shared" si="6"/>
        <v>0</v>
      </c>
      <c r="AA34" s="125">
        <f t="shared" si="7"/>
        <v>0</v>
      </c>
      <c r="AB34" s="125">
        <f t="shared" si="8"/>
        <v>0</v>
      </c>
      <c r="AC34" s="125" t="e">
        <f>IF(#REF!="",0,#REF!*AC$5)</f>
        <v>#REF!</v>
      </c>
      <c r="AD34" s="125" t="e">
        <f>IF(#REF!="",0,#REF!*AD$5)</f>
        <v>#REF!</v>
      </c>
      <c r="AE34" s="125" t="e">
        <f>IF(#REF!="",0,#REF!*AE$5)</f>
        <v>#REF!</v>
      </c>
      <c r="AF34" s="125" t="e">
        <f>IF(#REF!="",0,#REF!*AF$5)</f>
        <v>#REF!</v>
      </c>
      <c r="AG34" s="125" t="e">
        <f>IF(#REF!="",0,#REF!*AG$5)</f>
        <v>#REF!</v>
      </c>
      <c r="AH34" s="125" t="e">
        <f>IF(#REF!="",0,#REF!*AH$5)</f>
        <v>#REF!</v>
      </c>
      <c r="AI34" s="125">
        <f t="shared" si="13"/>
        <v>0</v>
      </c>
      <c r="AJ34" s="125">
        <f t="shared" si="12"/>
        <v>0</v>
      </c>
    </row>
    <row r="35" spans="1:36" ht="59.5" customHeight="1">
      <c r="A35" s="120"/>
      <c r="B35" s="189" t="str">
        <f>IF('Baseline Paddock Data'!B39="","",'Baseline Paddock Data'!B39)</f>
        <v/>
      </c>
      <c r="C35" s="190" t="str">
        <f>IF('Baseline Paddock Data'!C39="","",'Baseline Paddock Data'!C39)</f>
        <v/>
      </c>
      <c r="D35" s="187" t="str">
        <f t="shared" si="11"/>
        <v/>
      </c>
      <c r="E35" s="305"/>
      <c r="F35" s="305"/>
      <c r="G35" s="305"/>
      <c r="H35" s="305"/>
      <c r="I35" s="305"/>
      <c r="J35" s="305"/>
      <c r="K35" s="305"/>
      <c r="L35" s="305"/>
      <c r="M35" s="305"/>
      <c r="N35" s="306"/>
      <c r="O35" s="307"/>
      <c r="P35" s="305"/>
      <c r="Q35" s="305"/>
      <c r="R35" s="308"/>
      <c r="U35" s="125">
        <f t="shared" si="1"/>
        <v>0</v>
      </c>
      <c r="V35" s="125">
        <f t="shared" si="2"/>
        <v>0</v>
      </c>
      <c r="W35" s="125">
        <f t="shared" si="3"/>
        <v>0</v>
      </c>
      <c r="X35" s="125">
        <f t="shared" si="4"/>
        <v>0</v>
      </c>
      <c r="Y35" s="125">
        <f t="shared" si="5"/>
        <v>0</v>
      </c>
      <c r="Z35" s="125">
        <f t="shared" si="6"/>
        <v>0</v>
      </c>
      <c r="AA35" s="125">
        <f t="shared" si="7"/>
        <v>0</v>
      </c>
      <c r="AB35" s="125">
        <f t="shared" si="8"/>
        <v>0</v>
      </c>
      <c r="AC35" s="125" t="e">
        <f>IF(#REF!="",0,#REF!*AC$5)</f>
        <v>#REF!</v>
      </c>
      <c r="AD35" s="125" t="e">
        <f>IF(#REF!="",0,#REF!*AD$5)</f>
        <v>#REF!</v>
      </c>
      <c r="AE35" s="125" t="e">
        <f>IF(#REF!="",0,#REF!*AE$5)</f>
        <v>#REF!</v>
      </c>
      <c r="AF35" s="125" t="e">
        <f>IF(#REF!="",0,#REF!*AF$5)</f>
        <v>#REF!</v>
      </c>
      <c r="AG35" s="125" t="e">
        <f>IF(#REF!="",0,#REF!*AG$5)</f>
        <v>#REF!</v>
      </c>
      <c r="AH35" s="125" t="e">
        <f>IF(#REF!="",0,#REF!*AH$5)</f>
        <v>#REF!</v>
      </c>
      <c r="AI35" s="125">
        <f t="shared" si="13"/>
        <v>0</v>
      </c>
      <c r="AJ35" s="125">
        <f t="shared" si="12"/>
        <v>0</v>
      </c>
    </row>
    <row r="36" spans="1:36" ht="59.5" customHeight="1">
      <c r="A36" s="120"/>
      <c r="B36" s="189" t="str">
        <f>IF('Baseline Paddock Data'!B40="","",'Baseline Paddock Data'!B40)</f>
        <v/>
      </c>
      <c r="C36" s="190" t="str">
        <f>IF('Baseline Paddock Data'!C40="","",'Baseline Paddock Data'!C40)</f>
        <v/>
      </c>
      <c r="D36" s="187" t="str">
        <f t="shared" si="11"/>
        <v/>
      </c>
      <c r="E36" s="305"/>
      <c r="F36" s="305"/>
      <c r="G36" s="305"/>
      <c r="H36" s="305"/>
      <c r="I36" s="305"/>
      <c r="J36" s="305"/>
      <c r="K36" s="305"/>
      <c r="L36" s="305"/>
      <c r="M36" s="305"/>
      <c r="N36" s="306"/>
      <c r="O36" s="307"/>
      <c r="P36" s="305"/>
      <c r="Q36" s="305"/>
      <c r="R36" s="308"/>
      <c r="U36" s="125">
        <f t="shared" si="1"/>
        <v>0</v>
      </c>
      <c r="V36" s="125">
        <f t="shared" si="2"/>
        <v>0</v>
      </c>
      <c r="W36" s="125">
        <f t="shared" si="3"/>
        <v>0</v>
      </c>
      <c r="X36" s="125">
        <f t="shared" si="4"/>
        <v>0</v>
      </c>
      <c r="Y36" s="125">
        <f t="shared" si="5"/>
        <v>0</v>
      </c>
      <c r="Z36" s="125">
        <f t="shared" si="6"/>
        <v>0</v>
      </c>
      <c r="AA36" s="125">
        <f t="shared" si="7"/>
        <v>0</v>
      </c>
      <c r="AB36" s="125">
        <f t="shared" si="8"/>
        <v>0</v>
      </c>
      <c r="AC36" s="125" t="e">
        <f>IF(#REF!="",0,#REF!*AC$5)</f>
        <v>#REF!</v>
      </c>
      <c r="AD36" s="125" t="e">
        <f>IF(#REF!="",0,#REF!*AD$5)</f>
        <v>#REF!</v>
      </c>
      <c r="AE36" s="125" t="e">
        <f>IF(#REF!="",0,#REF!*AE$5)</f>
        <v>#REF!</v>
      </c>
      <c r="AF36" s="125" t="e">
        <f>IF(#REF!="",0,#REF!*AF$5)</f>
        <v>#REF!</v>
      </c>
      <c r="AG36" s="125" t="e">
        <f>IF(#REF!="",0,#REF!*AG$5)</f>
        <v>#REF!</v>
      </c>
      <c r="AH36" s="125" t="e">
        <f>IF(#REF!="",0,#REF!*AH$5)</f>
        <v>#REF!</v>
      </c>
      <c r="AI36" s="125">
        <f t="shared" si="13"/>
        <v>0</v>
      </c>
      <c r="AJ36" s="125">
        <f t="shared" si="12"/>
        <v>0</v>
      </c>
    </row>
    <row r="37" spans="1:36" ht="59.5" customHeight="1">
      <c r="A37" s="120"/>
      <c r="B37" s="189" t="str">
        <f>IF('Baseline Paddock Data'!B41="","",'Baseline Paddock Data'!B41)</f>
        <v/>
      </c>
      <c r="C37" s="190" t="str">
        <f>IF('Baseline Paddock Data'!C41="","",'Baseline Paddock Data'!C41)</f>
        <v/>
      </c>
      <c r="D37" s="187" t="str">
        <f t="shared" si="11"/>
        <v/>
      </c>
      <c r="E37" s="305"/>
      <c r="F37" s="305"/>
      <c r="G37" s="305"/>
      <c r="H37" s="305"/>
      <c r="I37" s="305"/>
      <c r="J37" s="305"/>
      <c r="K37" s="305"/>
      <c r="L37" s="305"/>
      <c r="M37" s="305"/>
      <c r="N37" s="306"/>
      <c r="O37" s="307"/>
      <c r="P37" s="305"/>
      <c r="Q37" s="305"/>
      <c r="R37" s="308"/>
      <c r="U37" s="125">
        <f t="shared" si="1"/>
        <v>0</v>
      </c>
      <c r="V37" s="125">
        <f t="shared" si="2"/>
        <v>0</v>
      </c>
      <c r="W37" s="125">
        <f t="shared" si="3"/>
        <v>0</v>
      </c>
      <c r="X37" s="125">
        <f t="shared" si="4"/>
        <v>0</v>
      </c>
      <c r="Y37" s="125">
        <f t="shared" si="5"/>
        <v>0</v>
      </c>
      <c r="Z37" s="125">
        <f t="shared" si="6"/>
        <v>0</v>
      </c>
      <c r="AA37" s="125">
        <f t="shared" si="7"/>
        <v>0</v>
      </c>
      <c r="AB37" s="125">
        <f t="shared" si="8"/>
        <v>0</v>
      </c>
      <c r="AC37" s="125" t="e">
        <f>IF(#REF!="",0,#REF!*AC$5)</f>
        <v>#REF!</v>
      </c>
      <c r="AD37" s="125" t="e">
        <f>IF(#REF!="",0,#REF!*AD$5)</f>
        <v>#REF!</v>
      </c>
      <c r="AE37" s="125" t="e">
        <f>IF(#REF!="",0,#REF!*AE$5)</f>
        <v>#REF!</v>
      </c>
      <c r="AF37" s="125" t="e">
        <f>IF(#REF!="",0,#REF!*AF$5)</f>
        <v>#REF!</v>
      </c>
      <c r="AG37" s="125" t="e">
        <f>IF(#REF!="",0,#REF!*AG$5)</f>
        <v>#REF!</v>
      </c>
      <c r="AH37" s="125" t="e">
        <f>IF(#REF!="",0,#REF!*AH$5)</f>
        <v>#REF!</v>
      </c>
      <c r="AI37" s="125">
        <f t="shared" si="13"/>
        <v>0</v>
      </c>
      <c r="AJ37" s="125">
        <f t="shared" si="12"/>
        <v>0</v>
      </c>
    </row>
    <row r="38" spans="1:36" ht="59.5" customHeight="1">
      <c r="A38" s="120"/>
      <c r="B38" s="189" t="str">
        <f>IF('Baseline Paddock Data'!B42="","",'Baseline Paddock Data'!B42)</f>
        <v/>
      </c>
      <c r="C38" s="190" t="str">
        <f>IF('Baseline Paddock Data'!C42="","",'Baseline Paddock Data'!C42)</f>
        <v/>
      </c>
      <c r="D38" s="187" t="str">
        <f t="shared" si="11"/>
        <v/>
      </c>
      <c r="E38" s="305"/>
      <c r="F38" s="305"/>
      <c r="G38" s="305"/>
      <c r="H38" s="305"/>
      <c r="I38" s="305"/>
      <c r="J38" s="305"/>
      <c r="K38" s="305"/>
      <c r="L38" s="305"/>
      <c r="M38" s="305"/>
      <c r="N38" s="306"/>
      <c r="O38" s="307"/>
      <c r="P38" s="305"/>
      <c r="Q38" s="305"/>
      <c r="R38" s="308"/>
      <c r="U38" s="125">
        <f t="shared" ref="U38:U69" si="14">IF(E38="",0,E38*U$5)</f>
        <v>0</v>
      </c>
      <c r="V38" s="125">
        <f t="shared" ref="V38:V69" si="15">IF(F38="",0,F38*V$5)</f>
        <v>0</v>
      </c>
      <c r="W38" s="125">
        <f t="shared" ref="W38:W69" si="16">IF(G38="",0,G38*W$5)</f>
        <v>0</v>
      </c>
      <c r="X38" s="125">
        <f t="shared" ref="X38:X69" si="17">IF(H38="",0,H38*X$5)</f>
        <v>0</v>
      </c>
      <c r="Y38" s="125">
        <f t="shared" ref="Y38:Y69" si="18">IF(I38="",0,I38*Y$5)</f>
        <v>0</v>
      </c>
      <c r="Z38" s="125">
        <f t="shared" ref="Z38:Z69" si="19">IF(J38="",0,J38*Z$5)</f>
        <v>0</v>
      </c>
      <c r="AA38" s="125">
        <f t="shared" ref="AA38:AA69" si="20">IF(K38="",0,K38*AA$5)</f>
        <v>0</v>
      </c>
      <c r="AB38" s="125">
        <f t="shared" ref="AB38:AB69" si="21">IF(L38="",0,L38*AB$5)</f>
        <v>0</v>
      </c>
      <c r="AC38" s="125" t="e">
        <f>IF(#REF!="",0,#REF!*AC$5)</f>
        <v>#REF!</v>
      </c>
      <c r="AD38" s="125" t="e">
        <f>IF(#REF!="",0,#REF!*AD$5)</f>
        <v>#REF!</v>
      </c>
      <c r="AE38" s="125" t="e">
        <f>IF(#REF!="",0,#REF!*AE$5)</f>
        <v>#REF!</v>
      </c>
      <c r="AF38" s="125" t="e">
        <f>IF(#REF!="",0,#REF!*AF$5)</f>
        <v>#REF!</v>
      </c>
      <c r="AG38" s="125" t="e">
        <f>IF(#REF!="",0,#REF!*AG$5)</f>
        <v>#REF!</v>
      </c>
      <c r="AH38" s="125" t="e">
        <f>IF(#REF!="",0,#REF!*AH$5)</f>
        <v>#REF!</v>
      </c>
      <c r="AI38" s="125">
        <f t="shared" si="13"/>
        <v>0</v>
      </c>
      <c r="AJ38" s="125">
        <f t="shared" si="12"/>
        <v>0</v>
      </c>
    </row>
    <row r="39" spans="1:36" ht="59.5" customHeight="1">
      <c r="A39" s="120"/>
      <c r="B39" s="189" t="str">
        <f>IF('Baseline Paddock Data'!B43="","",'Baseline Paddock Data'!B43)</f>
        <v/>
      </c>
      <c r="C39" s="190" t="str">
        <f>IF('Baseline Paddock Data'!C43="","",'Baseline Paddock Data'!C43)</f>
        <v/>
      </c>
      <c r="D39" s="187" t="str">
        <f t="shared" si="11"/>
        <v/>
      </c>
      <c r="E39" s="305"/>
      <c r="F39" s="305"/>
      <c r="G39" s="305"/>
      <c r="H39" s="305"/>
      <c r="I39" s="305"/>
      <c r="J39" s="305"/>
      <c r="K39" s="305"/>
      <c r="L39" s="305"/>
      <c r="M39" s="305"/>
      <c r="N39" s="306"/>
      <c r="O39" s="307"/>
      <c r="P39" s="305"/>
      <c r="Q39" s="305"/>
      <c r="R39" s="308"/>
      <c r="U39" s="125">
        <f t="shared" si="14"/>
        <v>0</v>
      </c>
      <c r="V39" s="125">
        <f t="shared" si="15"/>
        <v>0</v>
      </c>
      <c r="W39" s="125">
        <f t="shared" si="16"/>
        <v>0</v>
      </c>
      <c r="X39" s="125">
        <f t="shared" si="17"/>
        <v>0</v>
      </c>
      <c r="Y39" s="125">
        <f t="shared" si="18"/>
        <v>0</v>
      </c>
      <c r="Z39" s="125">
        <f t="shared" si="19"/>
        <v>0</v>
      </c>
      <c r="AA39" s="125">
        <f t="shared" si="20"/>
        <v>0</v>
      </c>
      <c r="AB39" s="125">
        <f t="shared" si="21"/>
        <v>0</v>
      </c>
      <c r="AC39" s="125" t="e">
        <f>IF(#REF!="",0,#REF!*AC$5)</f>
        <v>#REF!</v>
      </c>
      <c r="AD39" s="125" t="e">
        <f>IF(#REF!="",0,#REF!*AD$5)</f>
        <v>#REF!</v>
      </c>
      <c r="AE39" s="125" t="e">
        <f>IF(#REF!="",0,#REF!*AE$5)</f>
        <v>#REF!</v>
      </c>
      <c r="AF39" s="125" t="e">
        <f>IF(#REF!="",0,#REF!*AF$5)</f>
        <v>#REF!</v>
      </c>
      <c r="AG39" s="125" t="e">
        <f>IF(#REF!="",0,#REF!*AG$5)</f>
        <v>#REF!</v>
      </c>
      <c r="AH39" s="125" t="e">
        <f>IF(#REF!="",0,#REF!*AH$5)</f>
        <v>#REF!</v>
      </c>
      <c r="AI39" s="125">
        <f t="shared" ref="AI39:AI55" si="22">IF(M39="",0,M39*AI$5)</f>
        <v>0</v>
      </c>
      <c r="AJ39" s="125">
        <f t="shared" si="12"/>
        <v>0</v>
      </c>
    </row>
    <row r="40" spans="1:36" ht="59.5" customHeight="1">
      <c r="A40" s="120"/>
      <c r="B40" s="189" t="str">
        <f>IF('Baseline Paddock Data'!B44="","",'Baseline Paddock Data'!B44)</f>
        <v/>
      </c>
      <c r="C40" s="190" t="str">
        <f>IF('Baseline Paddock Data'!C44="","",'Baseline Paddock Data'!C44)</f>
        <v/>
      </c>
      <c r="D40" s="187" t="str">
        <f t="shared" si="11"/>
        <v/>
      </c>
      <c r="E40" s="305"/>
      <c r="F40" s="305"/>
      <c r="G40" s="305"/>
      <c r="H40" s="305"/>
      <c r="I40" s="305"/>
      <c r="J40" s="305"/>
      <c r="K40" s="305"/>
      <c r="L40" s="305"/>
      <c r="M40" s="305"/>
      <c r="N40" s="306"/>
      <c r="O40" s="307"/>
      <c r="P40" s="305"/>
      <c r="Q40" s="305"/>
      <c r="R40" s="308"/>
      <c r="U40" s="125">
        <f t="shared" si="14"/>
        <v>0</v>
      </c>
      <c r="V40" s="125">
        <f t="shared" si="15"/>
        <v>0</v>
      </c>
      <c r="W40" s="125">
        <f t="shared" si="16"/>
        <v>0</v>
      </c>
      <c r="X40" s="125">
        <f t="shared" si="17"/>
        <v>0</v>
      </c>
      <c r="Y40" s="125">
        <f t="shared" si="18"/>
        <v>0</v>
      </c>
      <c r="Z40" s="125">
        <f t="shared" si="19"/>
        <v>0</v>
      </c>
      <c r="AA40" s="125">
        <f t="shared" si="20"/>
        <v>0</v>
      </c>
      <c r="AB40" s="125">
        <f t="shared" si="21"/>
        <v>0</v>
      </c>
      <c r="AC40" s="125" t="e">
        <f>IF(#REF!="",0,#REF!*AC$5)</f>
        <v>#REF!</v>
      </c>
      <c r="AD40" s="125" t="e">
        <f>IF(#REF!="",0,#REF!*AD$5)</f>
        <v>#REF!</v>
      </c>
      <c r="AE40" s="125" t="e">
        <f>IF(#REF!="",0,#REF!*AE$5)</f>
        <v>#REF!</v>
      </c>
      <c r="AF40" s="125" t="e">
        <f>IF(#REF!="",0,#REF!*AF$5)</f>
        <v>#REF!</v>
      </c>
      <c r="AG40" s="125" t="e">
        <f>IF(#REF!="",0,#REF!*AG$5)</f>
        <v>#REF!</v>
      </c>
      <c r="AH40" s="125" t="e">
        <f>IF(#REF!="",0,#REF!*AH$5)</f>
        <v>#REF!</v>
      </c>
      <c r="AI40" s="125">
        <f t="shared" si="22"/>
        <v>0</v>
      </c>
      <c r="AJ40" s="125">
        <f t="shared" si="12"/>
        <v>0</v>
      </c>
    </row>
    <row r="41" spans="1:36" ht="59.5" customHeight="1">
      <c r="A41" s="120"/>
      <c r="B41" s="189" t="str">
        <f>IF('Baseline Paddock Data'!B45="","",'Baseline Paddock Data'!B45)</f>
        <v/>
      </c>
      <c r="C41" s="190" t="str">
        <f>IF('Baseline Paddock Data'!C45="","",'Baseline Paddock Data'!C45)</f>
        <v/>
      </c>
      <c r="D41" s="187" t="str">
        <f t="shared" si="11"/>
        <v/>
      </c>
      <c r="E41" s="305"/>
      <c r="F41" s="305"/>
      <c r="G41" s="305"/>
      <c r="H41" s="305"/>
      <c r="I41" s="305"/>
      <c r="J41" s="305"/>
      <c r="K41" s="305"/>
      <c r="L41" s="305"/>
      <c r="M41" s="305"/>
      <c r="N41" s="306"/>
      <c r="O41" s="307"/>
      <c r="P41" s="305"/>
      <c r="Q41" s="305"/>
      <c r="R41" s="308"/>
      <c r="U41" s="125">
        <f t="shared" si="14"/>
        <v>0</v>
      </c>
      <c r="V41" s="125">
        <f t="shared" si="15"/>
        <v>0</v>
      </c>
      <c r="W41" s="125">
        <f t="shared" si="16"/>
        <v>0</v>
      </c>
      <c r="X41" s="125">
        <f t="shared" si="17"/>
        <v>0</v>
      </c>
      <c r="Y41" s="125">
        <f t="shared" si="18"/>
        <v>0</v>
      </c>
      <c r="Z41" s="125">
        <f t="shared" si="19"/>
        <v>0</v>
      </c>
      <c r="AA41" s="125">
        <f t="shared" si="20"/>
        <v>0</v>
      </c>
      <c r="AB41" s="125">
        <f t="shared" si="21"/>
        <v>0</v>
      </c>
      <c r="AC41" s="125" t="e">
        <f>IF(#REF!="",0,#REF!*AC$5)</f>
        <v>#REF!</v>
      </c>
      <c r="AD41" s="125" t="e">
        <f>IF(#REF!="",0,#REF!*AD$5)</f>
        <v>#REF!</v>
      </c>
      <c r="AE41" s="125" t="e">
        <f>IF(#REF!="",0,#REF!*AE$5)</f>
        <v>#REF!</v>
      </c>
      <c r="AF41" s="125" t="e">
        <f>IF(#REF!="",0,#REF!*AF$5)</f>
        <v>#REF!</v>
      </c>
      <c r="AG41" s="125" t="e">
        <f>IF(#REF!="",0,#REF!*AG$5)</f>
        <v>#REF!</v>
      </c>
      <c r="AH41" s="125" t="e">
        <f>IF(#REF!="",0,#REF!*AH$5)</f>
        <v>#REF!</v>
      </c>
      <c r="AI41" s="125">
        <f t="shared" si="22"/>
        <v>0</v>
      </c>
      <c r="AJ41" s="125">
        <f t="shared" si="12"/>
        <v>0</v>
      </c>
    </row>
    <row r="42" spans="1:36" ht="59.5" customHeight="1">
      <c r="A42" s="120"/>
      <c r="B42" s="189" t="str">
        <f>IF('Baseline Paddock Data'!B46="","",'Baseline Paddock Data'!B46)</f>
        <v/>
      </c>
      <c r="C42" s="190" t="str">
        <f>IF('Baseline Paddock Data'!C46="","",'Baseline Paddock Data'!C46)</f>
        <v/>
      </c>
      <c r="D42" s="187" t="str">
        <f t="shared" si="11"/>
        <v/>
      </c>
      <c r="E42" s="305"/>
      <c r="F42" s="305"/>
      <c r="G42" s="305"/>
      <c r="H42" s="305"/>
      <c r="I42" s="305"/>
      <c r="J42" s="305"/>
      <c r="K42" s="305"/>
      <c r="L42" s="305"/>
      <c r="M42" s="305"/>
      <c r="N42" s="306"/>
      <c r="O42" s="307"/>
      <c r="P42" s="305"/>
      <c r="Q42" s="305"/>
      <c r="R42" s="308"/>
      <c r="U42" s="125">
        <f t="shared" si="14"/>
        <v>0</v>
      </c>
      <c r="V42" s="125">
        <f t="shared" si="15"/>
        <v>0</v>
      </c>
      <c r="W42" s="125">
        <f t="shared" si="16"/>
        <v>0</v>
      </c>
      <c r="X42" s="125">
        <f t="shared" si="17"/>
        <v>0</v>
      </c>
      <c r="Y42" s="125">
        <f t="shared" si="18"/>
        <v>0</v>
      </c>
      <c r="Z42" s="125">
        <f t="shared" si="19"/>
        <v>0</v>
      </c>
      <c r="AA42" s="125">
        <f t="shared" si="20"/>
        <v>0</v>
      </c>
      <c r="AB42" s="125">
        <f t="shared" si="21"/>
        <v>0</v>
      </c>
      <c r="AC42" s="125" t="e">
        <f>IF(#REF!="",0,#REF!*AC$5)</f>
        <v>#REF!</v>
      </c>
      <c r="AD42" s="125" t="e">
        <f>IF(#REF!="",0,#REF!*AD$5)</f>
        <v>#REF!</v>
      </c>
      <c r="AE42" s="125" t="e">
        <f>IF(#REF!="",0,#REF!*AE$5)</f>
        <v>#REF!</v>
      </c>
      <c r="AF42" s="125" t="e">
        <f>IF(#REF!="",0,#REF!*AF$5)</f>
        <v>#REF!</v>
      </c>
      <c r="AG42" s="125" t="e">
        <f>IF(#REF!="",0,#REF!*AG$5)</f>
        <v>#REF!</v>
      </c>
      <c r="AH42" s="125" t="e">
        <f>IF(#REF!="",0,#REF!*AH$5)</f>
        <v>#REF!</v>
      </c>
      <c r="AI42" s="125">
        <f t="shared" si="22"/>
        <v>0</v>
      </c>
      <c r="AJ42" s="125">
        <f t="shared" si="12"/>
        <v>0</v>
      </c>
    </row>
    <row r="43" spans="1:36" ht="59.5" customHeight="1">
      <c r="A43" s="120"/>
      <c r="B43" s="189" t="str">
        <f>IF('Baseline Paddock Data'!B47="","",'Baseline Paddock Data'!B47)</f>
        <v/>
      </c>
      <c r="C43" s="190" t="str">
        <f>IF('Baseline Paddock Data'!C47="","",'Baseline Paddock Data'!C47)</f>
        <v/>
      </c>
      <c r="D43" s="187" t="str">
        <f t="shared" si="11"/>
        <v/>
      </c>
      <c r="E43" s="305"/>
      <c r="F43" s="305"/>
      <c r="G43" s="305"/>
      <c r="H43" s="305"/>
      <c r="I43" s="305"/>
      <c r="J43" s="305"/>
      <c r="K43" s="305"/>
      <c r="L43" s="305"/>
      <c r="M43" s="305"/>
      <c r="N43" s="306"/>
      <c r="O43" s="307"/>
      <c r="P43" s="305"/>
      <c r="Q43" s="305"/>
      <c r="R43" s="308"/>
      <c r="U43" s="125">
        <f t="shared" si="14"/>
        <v>0</v>
      </c>
      <c r="V43" s="125">
        <f t="shared" si="15"/>
        <v>0</v>
      </c>
      <c r="W43" s="125">
        <f t="shared" si="16"/>
        <v>0</v>
      </c>
      <c r="X43" s="125">
        <f t="shared" si="17"/>
        <v>0</v>
      </c>
      <c r="Y43" s="125">
        <f t="shared" si="18"/>
        <v>0</v>
      </c>
      <c r="Z43" s="125">
        <f t="shared" si="19"/>
        <v>0</v>
      </c>
      <c r="AA43" s="125">
        <f t="shared" si="20"/>
        <v>0</v>
      </c>
      <c r="AB43" s="125">
        <f t="shared" si="21"/>
        <v>0</v>
      </c>
      <c r="AC43" s="125" t="e">
        <f>IF(#REF!="",0,#REF!*AC$5)</f>
        <v>#REF!</v>
      </c>
      <c r="AD43" s="125" t="e">
        <f>IF(#REF!="",0,#REF!*AD$5)</f>
        <v>#REF!</v>
      </c>
      <c r="AE43" s="125" t="e">
        <f>IF(#REF!="",0,#REF!*AE$5)</f>
        <v>#REF!</v>
      </c>
      <c r="AF43" s="125" t="e">
        <f>IF(#REF!="",0,#REF!*AF$5)</f>
        <v>#REF!</v>
      </c>
      <c r="AG43" s="125" t="e">
        <f>IF(#REF!="",0,#REF!*AG$5)</f>
        <v>#REF!</v>
      </c>
      <c r="AH43" s="125" t="e">
        <f>IF(#REF!="",0,#REF!*AH$5)</f>
        <v>#REF!</v>
      </c>
      <c r="AI43" s="125">
        <f t="shared" si="22"/>
        <v>0</v>
      </c>
      <c r="AJ43" s="125">
        <f t="shared" si="12"/>
        <v>0</v>
      </c>
    </row>
    <row r="44" spans="1:36" ht="59.5" customHeight="1">
      <c r="A44" s="120"/>
      <c r="B44" s="189" t="str">
        <f>IF('Baseline Paddock Data'!B48="","",'Baseline Paddock Data'!B48)</f>
        <v/>
      </c>
      <c r="C44" s="190" t="str">
        <f>IF('Baseline Paddock Data'!C48="","",'Baseline Paddock Data'!C48)</f>
        <v/>
      </c>
      <c r="D44" s="187" t="str">
        <f t="shared" si="11"/>
        <v/>
      </c>
      <c r="E44" s="305"/>
      <c r="F44" s="305"/>
      <c r="G44" s="305"/>
      <c r="H44" s="305"/>
      <c r="I44" s="305"/>
      <c r="J44" s="305"/>
      <c r="K44" s="305"/>
      <c r="L44" s="305"/>
      <c r="M44" s="305"/>
      <c r="N44" s="306"/>
      <c r="O44" s="307"/>
      <c r="P44" s="305"/>
      <c r="Q44" s="305"/>
      <c r="R44" s="308"/>
      <c r="U44" s="125">
        <f t="shared" si="14"/>
        <v>0</v>
      </c>
      <c r="V44" s="125">
        <f t="shared" si="15"/>
        <v>0</v>
      </c>
      <c r="W44" s="125">
        <f t="shared" si="16"/>
        <v>0</v>
      </c>
      <c r="X44" s="125">
        <f t="shared" si="17"/>
        <v>0</v>
      </c>
      <c r="Y44" s="125">
        <f t="shared" si="18"/>
        <v>0</v>
      </c>
      <c r="Z44" s="125">
        <f t="shared" si="19"/>
        <v>0</v>
      </c>
      <c r="AA44" s="125">
        <f t="shared" si="20"/>
        <v>0</v>
      </c>
      <c r="AB44" s="125">
        <f t="shared" si="21"/>
        <v>0</v>
      </c>
      <c r="AC44" s="125" t="e">
        <f>IF(#REF!="",0,#REF!*AC$5)</f>
        <v>#REF!</v>
      </c>
      <c r="AD44" s="125" t="e">
        <f>IF(#REF!="",0,#REF!*AD$5)</f>
        <v>#REF!</v>
      </c>
      <c r="AE44" s="125" t="e">
        <f>IF(#REF!="",0,#REF!*AE$5)</f>
        <v>#REF!</v>
      </c>
      <c r="AF44" s="125" t="e">
        <f>IF(#REF!="",0,#REF!*AF$5)</f>
        <v>#REF!</v>
      </c>
      <c r="AG44" s="125" t="e">
        <f>IF(#REF!="",0,#REF!*AG$5)</f>
        <v>#REF!</v>
      </c>
      <c r="AH44" s="125" t="e">
        <f>IF(#REF!="",0,#REF!*AH$5)</f>
        <v>#REF!</v>
      </c>
      <c r="AI44" s="125">
        <f t="shared" si="22"/>
        <v>0</v>
      </c>
      <c r="AJ44" s="125">
        <f t="shared" si="12"/>
        <v>0</v>
      </c>
    </row>
    <row r="45" spans="1:36" ht="59.5" customHeight="1">
      <c r="A45" s="120"/>
      <c r="B45" s="189" t="str">
        <f>IF('Baseline Paddock Data'!B49="","",'Baseline Paddock Data'!B49)</f>
        <v/>
      </c>
      <c r="C45" s="190" t="str">
        <f>IF('Baseline Paddock Data'!C49="","",'Baseline Paddock Data'!C49)</f>
        <v/>
      </c>
      <c r="D45" s="187" t="str">
        <f t="shared" si="11"/>
        <v/>
      </c>
      <c r="E45" s="305"/>
      <c r="F45" s="305"/>
      <c r="G45" s="305"/>
      <c r="H45" s="305"/>
      <c r="I45" s="305"/>
      <c r="J45" s="305"/>
      <c r="K45" s="305"/>
      <c r="L45" s="305"/>
      <c r="M45" s="305"/>
      <c r="N45" s="306"/>
      <c r="O45" s="307"/>
      <c r="P45" s="305"/>
      <c r="Q45" s="305"/>
      <c r="R45" s="308"/>
      <c r="U45" s="125">
        <f t="shared" si="14"/>
        <v>0</v>
      </c>
      <c r="V45" s="125">
        <f t="shared" si="15"/>
        <v>0</v>
      </c>
      <c r="W45" s="125">
        <f t="shared" si="16"/>
        <v>0</v>
      </c>
      <c r="X45" s="125">
        <f t="shared" si="17"/>
        <v>0</v>
      </c>
      <c r="Y45" s="125">
        <f t="shared" si="18"/>
        <v>0</v>
      </c>
      <c r="Z45" s="125">
        <f t="shared" si="19"/>
        <v>0</v>
      </c>
      <c r="AA45" s="125">
        <f t="shared" si="20"/>
        <v>0</v>
      </c>
      <c r="AB45" s="125">
        <f t="shared" si="21"/>
        <v>0</v>
      </c>
      <c r="AC45" s="125" t="e">
        <f>IF(#REF!="",0,#REF!*AC$5)</f>
        <v>#REF!</v>
      </c>
      <c r="AD45" s="125" t="e">
        <f>IF(#REF!="",0,#REF!*AD$5)</f>
        <v>#REF!</v>
      </c>
      <c r="AE45" s="125" t="e">
        <f>IF(#REF!="",0,#REF!*AE$5)</f>
        <v>#REF!</v>
      </c>
      <c r="AF45" s="125" t="e">
        <f>IF(#REF!="",0,#REF!*AF$5)</f>
        <v>#REF!</v>
      </c>
      <c r="AG45" s="125" t="e">
        <f>IF(#REF!="",0,#REF!*AG$5)</f>
        <v>#REF!</v>
      </c>
      <c r="AH45" s="125" t="e">
        <f>IF(#REF!="",0,#REF!*AH$5)</f>
        <v>#REF!</v>
      </c>
      <c r="AI45" s="125">
        <f t="shared" si="22"/>
        <v>0</v>
      </c>
      <c r="AJ45" s="125">
        <f t="shared" si="12"/>
        <v>0</v>
      </c>
    </row>
    <row r="46" spans="1:36" ht="59.5" customHeight="1">
      <c r="A46" s="120"/>
      <c r="B46" s="189" t="str">
        <f>IF('Baseline Paddock Data'!B50="","",'Baseline Paddock Data'!B50)</f>
        <v/>
      </c>
      <c r="C46" s="190" t="str">
        <f>IF('Baseline Paddock Data'!C50="","",'Baseline Paddock Data'!C50)</f>
        <v/>
      </c>
      <c r="D46" s="187" t="str">
        <f t="shared" si="11"/>
        <v/>
      </c>
      <c r="E46" s="305"/>
      <c r="F46" s="305"/>
      <c r="G46" s="305"/>
      <c r="H46" s="305"/>
      <c r="I46" s="305"/>
      <c r="J46" s="305"/>
      <c r="K46" s="305"/>
      <c r="L46" s="305"/>
      <c r="M46" s="305"/>
      <c r="N46" s="306"/>
      <c r="O46" s="307"/>
      <c r="P46" s="305"/>
      <c r="Q46" s="305"/>
      <c r="R46" s="308"/>
      <c r="U46" s="125">
        <f t="shared" si="14"/>
        <v>0</v>
      </c>
      <c r="V46" s="125">
        <f t="shared" si="15"/>
        <v>0</v>
      </c>
      <c r="W46" s="125">
        <f t="shared" si="16"/>
        <v>0</v>
      </c>
      <c r="X46" s="125">
        <f t="shared" si="17"/>
        <v>0</v>
      </c>
      <c r="Y46" s="125">
        <f t="shared" si="18"/>
        <v>0</v>
      </c>
      <c r="Z46" s="125">
        <f t="shared" si="19"/>
        <v>0</v>
      </c>
      <c r="AA46" s="125">
        <f t="shared" si="20"/>
        <v>0</v>
      </c>
      <c r="AB46" s="125">
        <f t="shared" si="21"/>
        <v>0</v>
      </c>
      <c r="AC46" s="125" t="e">
        <f>IF(#REF!="",0,#REF!*AC$5)</f>
        <v>#REF!</v>
      </c>
      <c r="AD46" s="125" t="e">
        <f>IF(#REF!="",0,#REF!*AD$5)</f>
        <v>#REF!</v>
      </c>
      <c r="AE46" s="125" t="e">
        <f>IF(#REF!="",0,#REF!*AE$5)</f>
        <v>#REF!</v>
      </c>
      <c r="AF46" s="125" t="e">
        <f>IF(#REF!="",0,#REF!*AF$5)</f>
        <v>#REF!</v>
      </c>
      <c r="AG46" s="125" t="e">
        <f>IF(#REF!="",0,#REF!*AG$5)</f>
        <v>#REF!</v>
      </c>
      <c r="AH46" s="125" t="e">
        <f>IF(#REF!="",0,#REF!*AH$5)</f>
        <v>#REF!</v>
      </c>
      <c r="AI46" s="125">
        <f t="shared" si="22"/>
        <v>0</v>
      </c>
      <c r="AJ46" s="125">
        <f t="shared" si="12"/>
        <v>0</v>
      </c>
    </row>
    <row r="47" spans="1:36" ht="59.5" customHeight="1">
      <c r="A47" s="120"/>
      <c r="B47" s="189" t="str">
        <f>IF('Baseline Paddock Data'!B51="","",'Baseline Paddock Data'!B51)</f>
        <v/>
      </c>
      <c r="C47" s="190" t="str">
        <f>IF('Baseline Paddock Data'!C51="","",'Baseline Paddock Data'!C51)</f>
        <v/>
      </c>
      <c r="D47" s="187" t="str">
        <f t="shared" si="11"/>
        <v/>
      </c>
      <c r="E47" s="305"/>
      <c r="F47" s="305"/>
      <c r="G47" s="305"/>
      <c r="H47" s="305"/>
      <c r="I47" s="305"/>
      <c r="J47" s="305"/>
      <c r="K47" s="305"/>
      <c r="L47" s="305"/>
      <c r="M47" s="305"/>
      <c r="N47" s="306"/>
      <c r="O47" s="307"/>
      <c r="P47" s="305"/>
      <c r="Q47" s="305"/>
      <c r="R47" s="308"/>
      <c r="U47" s="125">
        <f t="shared" si="14"/>
        <v>0</v>
      </c>
      <c r="V47" s="125">
        <f t="shared" si="15"/>
        <v>0</v>
      </c>
      <c r="W47" s="125">
        <f t="shared" si="16"/>
        <v>0</v>
      </c>
      <c r="X47" s="125">
        <f t="shared" si="17"/>
        <v>0</v>
      </c>
      <c r="Y47" s="125">
        <f t="shared" si="18"/>
        <v>0</v>
      </c>
      <c r="Z47" s="125">
        <f t="shared" si="19"/>
        <v>0</v>
      </c>
      <c r="AA47" s="125">
        <f t="shared" si="20"/>
        <v>0</v>
      </c>
      <c r="AB47" s="125">
        <f t="shared" si="21"/>
        <v>0</v>
      </c>
      <c r="AC47" s="125" t="e">
        <f>IF(#REF!="",0,#REF!*AC$5)</f>
        <v>#REF!</v>
      </c>
      <c r="AD47" s="125" t="e">
        <f>IF(#REF!="",0,#REF!*AD$5)</f>
        <v>#REF!</v>
      </c>
      <c r="AE47" s="125" t="e">
        <f>IF(#REF!="",0,#REF!*AE$5)</f>
        <v>#REF!</v>
      </c>
      <c r="AF47" s="125" t="e">
        <f>IF(#REF!="",0,#REF!*AF$5)</f>
        <v>#REF!</v>
      </c>
      <c r="AG47" s="125" t="e">
        <f>IF(#REF!="",0,#REF!*AG$5)</f>
        <v>#REF!</v>
      </c>
      <c r="AH47" s="125" t="e">
        <f>IF(#REF!="",0,#REF!*AH$5)</f>
        <v>#REF!</v>
      </c>
      <c r="AI47" s="125">
        <f t="shared" si="22"/>
        <v>0</v>
      </c>
      <c r="AJ47" s="125">
        <f t="shared" si="12"/>
        <v>0</v>
      </c>
    </row>
    <row r="48" spans="1:36" ht="59.5" customHeight="1">
      <c r="A48" s="120"/>
      <c r="B48" s="189" t="str">
        <f>IF('Baseline Paddock Data'!B52="","",'Baseline Paddock Data'!B52)</f>
        <v/>
      </c>
      <c r="C48" s="190" t="str">
        <f>IF('Baseline Paddock Data'!C52="","",'Baseline Paddock Data'!C52)</f>
        <v/>
      </c>
      <c r="D48" s="187" t="str">
        <f t="shared" si="11"/>
        <v/>
      </c>
      <c r="E48" s="305"/>
      <c r="F48" s="305"/>
      <c r="G48" s="305"/>
      <c r="H48" s="305"/>
      <c r="I48" s="305"/>
      <c r="J48" s="305"/>
      <c r="K48" s="305"/>
      <c r="L48" s="305"/>
      <c r="M48" s="305"/>
      <c r="N48" s="306"/>
      <c r="O48" s="307"/>
      <c r="P48" s="305"/>
      <c r="Q48" s="305"/>
      <c r="R48" s="308"/>
      <c r="U48" s="125">
        <f t="shared" si="14"/>
        <v>0</v>
      </c>
      <c r="V48" s="125">
        <f t="shared" si="15"/>
        <v>0</v>
      </c>
      <c r="W48" s="125">
        <f t="shared" si="16"/>
        <v>0</v>
      </c>
      <c r="X48" s="125">
        <f t="shared" si="17"/>
        <v>0</v>
      </c>
      <c r="Y48" s="125">
        <f t="shared" si="18"/>
        <v>0</v>
      </c>
      <c r="Z48" s="125">
        <f t="shared" si="19"/>
        <v>0</v>
      </c>
      <c r="AA48" s="125">
        <f t="shared" si="20"/>
        <v>0</v>
      </c>
      <c r="AB48" s="125">
        <f t="shared" si="21"/>
        <v>0</v>
      </c>
      <c r="AC48" s="125" t="e">
        <f>IF(#REF!="",0,#REF!*AC$5)</f>
        <v>#REF!</v>
      </c>
      <c r="AD48" s="125" t="e">
        <f>IF(#REF!="",0,#REF!*AD$5)</f>
        <v>#REF!</v>
      </c>
      <c r="AE48" s="125" t="e">
        <f>IF(#REF!="",0,#REF!*AE$5)</f>
        <v>#REF!</v>
      </c>
      <c r="AF48" s="125" t="e">
        <f>IF(#REF!="",0,#REF!*AF$5)</f>
        <v>#REF!</v>
      </c>
      <c r="AG48" s="125" t="e">
        <f>IF(#REF!="",0,#REF!*AG$5)</f>
        <v>#REF!</v>
      </c>
      <c r="AH48" s="125" t="e">
        <f>IF(#REF!="",0,#REF!*AH$5)</f>
        <v>#REF!</v>
      </c>
      <c r="AI48" s="125">
        <f t="shared" si="22"/>
        <v>0</v>
      </c>
      <c r="AJ48" s="125">
        <f t="shared" si="12"/>
        <v>0</v>
      </c>
    </row>
    <row r="49" spans="1:36" ht="59.5" customHeight="1">
      <c r="A49" s="120"/>
      <c r="B49" s="189" t="str">
        <f>IF('Baseline Paddock Data'!B53="","",'Baseline Paddock Data'!B53)</f>
        <v/>
      </c>
      <c r="C49" s="190" t="str">
        <f>IF('Baseline Paddock Data'!C53="","",'Baseline Paddock Data'!C53)</f>
        <v/>
      </c>
      <c r="D49" s="187" t="str">
        <f t="shared" si="11"/>
        <v/>
      </c>
      <c r="E49" s="305"/>
      <c r="F49" s="305"/>
      <c r="G49" s="305"/>
      <c r="H49" s="305"/>
      <c r="I49" s="305"/>
      <c r="J49" s="305"/>
      <c r="K49" s="305"/>
      <c r="L49" s="305"/>
      <c r="M49" s="305"/>
      <c r="N49" s="306"/>
      <c r="O49" s="307"/>
      <c r="P49" s="305"/>
      <c r="Q49" s="305"/>
      <c r="R49" s="308"/>
      <c r="U49" s="125">
        <f t="shared" si="14"/>
        <v>0</v>
      </c>
      <c r="V49" s="125">
        <f t="shared" si="15"/>
        <v>0</v>
      </c>
      <c r="W49" s="125">
        <f t="shared" si="16"/>
        <v>0</v>
      </c>
      <c r="X49" s="125">
        <f t="shared" si="17"/>
        <v>0</v>
      </c>
      <c r="Y49" s="125">
        <f t="shared" si="18"/>
        <v>0</v>
      </c>
      <c r="Z49" s="125">
        <f t="shared" si="19"/>
        <v>0</v>
      </c>
      <c r="AA49" s="125">
        <f t="shared" si="20"/>
        <v>0</v>
      </c>
      <c r="AB49" s="125">
        <f t="shared" si="21"/>
        <v>0</v>
      </c>
      <c r="AC49" s="125" t="e">
        <f>IF(#REF!="",0,#REF!*AC$5)</f>
        <v>#REF!</v>
      </c>
      <c r="AD49" s="125" t="e">
        <f>IF(#REF!="",0,#REF!*AD$5)</f>
        <v>#REF!</v>
      </c>
      <c r="AE49" s="125" t="e">
        <f>IF(#REF!="",0,#REF!*AE$5)</f>
        <v>#REF!</v>
      </c>
      <c r="AF49" s="125" t="e">
        <f>IF(#REF!="",0,#REF!*AF$5)</f>
        <v>#REF!</v>
      </c>
      <c r="AG49" s="125" t="e">
        <f>IF(#REF!="",0,#REF!*AG$5)</f>
        <v>#REF!</v>
      </c>
      <c r="AH49" s="125" t="e">
        <f>IF(#REF!="",0,#REF!*AH$5)</f>
        <v>#REF!</v>
      </c>
      <c r="AI49" s="125">
        <f t="shared" si="22"/>
        <v>0</v>
      </c>
      <c r="AJ49" s="125">
        <f t="shared" si="12"/>
        <v>0</v>
      </c>
    </row>
    <row r="50" spans="1:36" ht="59.5" customHeight="1">
      <c r="A50" s="120"/>
      <c r="B50" s="189" t="str">
        <f>IF('Baseline Paddock Data'!B54="","",'Baseline Paddock Data'!B54)</f>
        <v/>
      </c>
      <c r="C50" s="190" t="str">
        <f>IF('Baseline Paddock Data'!C54="","",'Baseline Paddock Data'!C54)</f>
        <v/>
      </c>
      <c r="D50" s="187" t="str">
        <f t="shared" si="11"/>
        <v/>
      </c>
      <c r="E50" s="305"/>
      <c r="F50" s="305"/>
      <c r="G50" s="305"/>
      <c r="H50" s="305"/>
      <c r="I50" s="305"/>
      <c r="J50" s="305"/>
      <c r="K50" s="305"/>
      <c r="L50" s="305"/>
      <c r="M50" s="305"/>
      <c r="N50" s="306"/>
      <c r="O50" s="307"/>
      <c r="P50" s="305"/>
      <c r="Q50" s="305"/>
      <c r="R50" s="308"/>
      <c r="U50" s="125">
        <f t="shared" si="14"/>
        <v>0</v>
      </c>
      <c r="V50" s="125">
        <f t="shared" si="15"/>
        <v>0</v>
      </c>
      <c r="W50" s="125">
        <f t="shared" si="16"/>
        <v>0</v>
      </c>
      <c r="X50" s="125">
        <f t="shared" si="17"/>
        <v>0</v>
      </c>
      <c r="Y50" s="125">
        <f t="shared" si="18"/>
        <v>0</v>
      </c>
      <c r="Z50" s="125">
        <f t="shared" si="19"/>
        <v>0</v>
      </c>
      <c r="AA50" s="125">
        <f t="shared" si="20"/>
        <v>0</v>
      </c>
      <c r="AB50" s="125">
        <f t="shared" si="21"/>
        <v>0</v>
      </c>
      <c r="AC50" s="125" t="e">
        <f>IF(#REF!="",0,#REF!*AC$5)</f>
        <v>#REF!</v>
      </c>
      <c r="AD50" s="125" t="e">
        <f>IF(#REF!="",0,#REF!*AD$5)</f>
        <v>#REF!</v>
      </c>
      <c r="AE50" s="125" t="e">
        <f>IF(#REF!="",0,#REF!*AE$5)</f>
        <v>#REF!</v>
      </c>
      <c r="AF50" s="125" t="e">
        <f>IF(#REF!="",0,#REF!*AF$5)</f>
        <v>#REF!</v>
      </c>
      <c r="AG50" s="125" t="e">
        <f>IF(#REF!="",0,#REF!*AG$5)</f>
        <v>#REF!</v>
      </c>
      <c r="AH50" s="125" t="e">
        <f>IF(#REF!="",0,#REF!*AH$5)</f>
        <v>#REF!</v>
      </c>
      <c r="AI50" s="125">
        <f t="shared" si="22"/>
        <v>0</v>
      </c>
      <c r="AJ50" s="125">
        <f t="shared" si="12"/>
        <v>0</v>
      </c>
    </row>
    <row r="51" spans="1:36" ht="59.5" customHeight="1">
      <c r="A51" s="120"/>
      <c r="B51" s="189" t="str">
        <f>IF('Baseline Paddock Data'!B55="","",'Baseline Paddock Data'!B55)</f>
        <v/>
      </c>
      <c r="C51" s="190" t="str">
        <f>IF('Baseline Paddock Data'!C55="","",'Baseline Paddock Data'!C55)</f>
        <v/>
      </c>
      <c r="D51" s="187" t="str">
        <f t="shared" si="11"/>
        <v/>
      </c>
      <c r="E51" s="305"/>
      <c r="F51" s="305"/>
      <c r="G51" s="305"/>
      <c r="H51" s="305"/>
      <c r="I51" s="305"/>
      <c r="J51" s="305"/>
      <c r="K51" s="305"/>
      <c r="L51" s="305"/>
      <c r="M51" s="305"/>
      <c r="N51" s="306"/>
      <c r="O51" s="307"/>
      <c r="P51" s="305"/>
      <c r="Q51" s="305"/>
      <c r="R51" s="308"/>
      <c r="U51" s="125">
        <f t="shared" si="14"/>
        <v>0</v>
      </c>
      <c r="V51" s="125">
        <f t="shared" si="15"/>
        <v>0</v>
      </c>
      <c r="W51" s="125">
        <f t="shared" si="16"/>
        <v>0</v>
      </c>
      <c r="X51" s="125">
        <f t="shared" si="17"/>
        <v>0</v>
      </c>
      <c r="Y51" s="125">
        <f t="shared" si="18"/>
        <v>0</v>
      </c>
      <c r="Z51" s="125">
        <f t="shared" si="19"/>
        <v>0</v>
      </c>
      <c r="AA51" s="125">
        <f t="shared" si="20"/>
        <v>0</v>
      </c>
      <c r="AB51" s="125">
        <f t="shared" si="21"/>
        <v>0</v>
      </c>
      <c r="AC51" s="125" t="e">
        <f>IF(#REF!="",0,#REF!*AC$5)</f>
        <v>#REF!</v>
      </c>
      <c r="AD51" s="125" t="e">
        <f>IF(#REF!="",0,#REF!*AD$5)</f>
        <v>#REF!</v>
      </c>
      <c r="AE51" s="125" t="e">
        <f>IF(#REF!="",0,#REF!*AE$5)</f>
        <v>#REF!</v>
      </c>
      <c r="AF51" s="125" t="e">
        <f>IF(#REF!="",0,#REF!*AF$5)</f>
        <v>#REF!</v>
      </c>
      <c r="AG51" s="125" t="e">
        <f>IF(#REF!="",0,#REF!*AG$5)</f>
        <v>#REF!</v>
      </c>
      <c r="AH51" s="125" t="e">
        <f>IF(#REF!="",0,#REF!*AH$5)</f>
        <v>#REF!</v>
      </c>
      <c r="AI51" s="125">
        <f t="shared" si="22"/>
        <v>0</v>
      </c>
      <c r="AJ51" s="125">
        <f t="shared" si="12"/>
        <v>0</v>
      </c>
    </row>
    <row r="52" spans="1:36" ht="59.5" customHeight="1">
      <c r="A52" s="120"/>
      <c r="B52" s="189" t="str">
        <f>IF('Baseline Paddock Data'!B56="","",'Baseline Paddock Data'!B56)</f>
        <v/>
      </c>
      <c r="C52" s="190" t="str">
        <f>IF('Baseline Paddock Data'!C56="","",'Baseline Paddock Data'!C56)</f>
        <v/>
      </c>
      <c r="D52" s="187" t="str">
        <f t="shared" si="11"/>
        <v/>
      </c>
      <c r="E52" s="305"/>
      <c r="F52" s="305"/>
      <c r="G52" s="305"/>
      <c r="H52" s="305"/>
      <c r="I52" s="305"/>
      <c r="J52" s="305"/>
      <c r="K52" s="305"/>
      <c r="L52" s="305"/>
      <c r="M52" s="305"/>
      <c r="N52" s="306"/>
      <c r="O52" s="307"/>
      <c r="P52" s="305"/>
      <c r="Q52" s="305"/>
      <c r="R52" s="308"/>
      <c r="U52" s="125">
        <f t="shared" si="14"/>
        <v>0</v>
      </c>
      <c r="V52" s="125">
        <f t="shared" si="15"/>
        <v>0</v>
      </c>
      <c r="W52" s="125">
        <f t="shared" si="16"/>
        <v>0</v>
      </c>
      <c r="X52" s="125">
        <f t="shared" si="17"/>
        <v>0</v>
      </c>
      <c r="Y52" s="125">
        <f t="shared" si="18"/>
        <v>0</v>
      </c>
      <c r="Z52" s="125">
        <f t="shared" si="19"/>
        <v>0</v>
      </c>
      <c r="AA52" s="125">
        <f t="shared" si="20"/>
        <v>0</v>
      </c>
      <c r="AB52" s="125">
        <f t="shared" si="21"/>
        <v>0</v>
      </c>
      <c r="AC52" s="125" t="e">
        <f>IF(#REF!="",0,#REF!*AC$5)</f>
        <v>#REF!</v>
      </c>
      <c r="AD52" s="125" t="e">
        <f>IF(#REF!="",0,#REF!*AD$5)</f>
        <v>#REF!</v>
      </c>
      <c r="AE52" s="125" t="e">
        <f>IF(#REF!="",0,#REF!*AE$5)</f>
        <v>#REF!</v>
      </c>
      <c r="AF52" s="125" t="e">
        <f>IF(#REF!="",0,#REF!*AF$5)</f>
        <v>#REF!</v>
      </c>
      <c r="AG52" s="125" t="e">
        <f>IF(#REF!="",0,#REF!*AG$5)</f>
        <v>#REF!</v>
      </c>
      <c r="AH52" s="125" t="e">
        <f>IF(#REF!="",0,#REF!*AH$5)</f>
        <v>#REF!</v>
      </c>
      <c r="AI52" s="125">
        <f t="shared" si="22"/>
        <v>0</v>
      </c>
      <c r="AJ52" s="125">
        <f t="shared" si="12"/>
        <v>0</v>
      </c>
    </row>
    <row r="53" spans="1:36" ht="59.5" customHeight="1">
      <c r="A53" s="120"/>
      <c r="B53" s="189" t="str">
        <f>IF('Baseline Paddock Data'!B57="","",'Baseline Paddock Data'!B57)</f>
        <v/>
      </c>
      <c r="C53" s="190" t="str">
        <f>IF('Baseline Paddock Data'!C57="","",'Baseline Paddock Data'!C57)</f>
        <v/>
      </c>
      <c r="D53" s="187" t="str">
        <f t="shared" si="11"/>
        <v/>
      </c>
      <c r="E53" s="305"/>
      <c r="F53" s="305"/>
      <c r="G53" s="305"/>
      <c r="H53" s="305"/>
      <c r="I53" s="305"/>
      <c r="J53" s="305"/>
      <c r="K53" s="305"/>
      <c r="L53" s="305"/>
      <c r="M53" s="305"/>
      <c r="N53" s="306"/>
      <c r="O53" s="307"/>
      <c r="P53" s="305"/>
      <c r="Q53" s="305"/>
      <c r="R53" s="308"/>
      <c r="U53" s="125">
        <f t="shared" si="14"/>
        <v>0</v>
      </c>
      <c r="V53" s="125">
        <f t="shared" si="15"/>
        <v>0</v>
      </c>
      <c r="W53" s="125">
        <f t="shared" si="16"/>
        <v>0</v>
      </c>
      <c r="X53" s="125">
        <f t="shared" si="17"/>
        <v>0</v>
      </c>
      <c r="Y53" s="125">
        <f t="shared" si="18"/>
        <v>0</v>
      </c>
      <c r="Z53" s="125">
        <f t="shared" si="19"/>
        <v>0</v>
      </c>
      <c r="AA53" s="125">
        <f t="shared" si="20"/>
        <v>0</v>
      </c>
      <c r="AB53" s="125">
        <f t="shared" si="21"/>
        <v>0</v>
      </c>
      <c r="AC53" s="125" t="e">
        <f>IF(#REF!="",0,#REF!*AC$5)</f>
        <v>#REF!</v>
      </c>
      <c r="AD53" s="125" t="e">
        <f>IF(#REF!="",0,#REF!*AD$5)</f>
        <v>#REF!</v>
      </c>
      <c r="AE53" s="125" t="e">
        <f>IF(#REF!="",0,#REF!*AE$5)</f>
        <v>#REF!</v>
      </c>
      <c r="AF53" s="125" t="e">
        <f>IF(#REF!="",0,#REF!*AF$5)</f>
        <v>#REF!</v>
      </c>
      <c r="AG53" s="125" t="e">
        <f>IF(#REF!="",0,#REF!*AG$5)</f>
        <v>#REF!</v>
      </c>
      <c r="AH53" s="125" t="e">
        <f>IF(#REF!="",0,#REF!*AH$5)</f>
        <v>#REF!</v>
      </c>
      <c r="AI53" s="125">
        <f t="shared" si="22"/>
        <v>0</v>
      </c>
      <c r="AJ53" s="125">
        <f t="shared" si="12"/>
        <v>0</v>
      </c>
    </row>
    <row r="54" spans="1:36" ht="59.5" customHeight="1">
      <c r="A54" s="120"/>
      <c r="B54" s="189" t="str">
        <f>IF('Baseline Paddock Data'!B58="","",'Baseline Paddock Data'!B58)</f>
        <v/>
      </c>
      <c r="C54" s="190" t="str">
        <f>IF('Baseline Paddock Data'!C58="","",'Baseline Paddock Data'!C58)</f>
        <v/>
      </c>
      <c r="D54" s="187" t="str">
        <f t="shared" si="11"/>
        <v/>
      </c>
      <c r="E54" s="305"/>
      <c r="F54" s="305"/>
      <c r="G54" s="305"/>
      <c r="H54" s="305"/>
      <c r="I54" s="305"/>
      <c r="J54" s="305"/>
      <c r="K54" s="305"/>
      <c r="L54" s="305"/>
      <c r="M54" s="305"/>
      <c r="N54" s="306"/>
      <c r="O54" s="307"/>
      <c r="P54" s="305"/>
      <c r="Q54" s="305"/>
      <c r="R54" s="308"/>
      <c r="U54" s="125">
        <f t="shared" si="14"/>
        <v>0</v>
      </c>
      <c r="V54" s="125">
        <f t="shared" si="15"/>
        <v>0</v>
      </c>
      <c r="W54" s="125">
        <f t="shared" si="16"/>
        <v>0</v>
      </c>
      <c r="X54" s="125">
        <f t="shared" si="17"/>
        <v>0</v>
      </c>
      <c r="Y54" s="125">
        <f t="shared" si="18"/>
        <v>0</v>
      </c>
      <c r="Z54" s="125">
        <f t="shared" si="19"/>
        <v>0</v>
      </c>
      <c r="AA54" s="125">
        <f t="shared" si="20"/>
        <v>0</v>
      </c>
      <c r="AB54" s="125">
        <f t="shared" si="21"/>
        <v>0</v>
      </c>
      <c r="AC54" s="125" t="e">
        <f>IF(#REF!="",0,#REF!*AC$5)</f>
        <v>#REF!</v>
      </c>
      <c r="AD54" s="125" t="e">
        <f>IF(#REF!="",0,#REF!*AD$5)</f>
        <v>#REF!</v>
      </c>
      <c r="AE54" s="125" t="e">
        <f>IF(#REF!="",0,#REF!*AE$5)</f>
        <v>#REF!</v>
      </c>
      <c r="AF54" s="125" t="e">
        <f>IF(#REF!="",0,#REF!*AF$5)</f>
        <v>#REF!</v>
      </c>
      <c r="AG54" s="125" t="e">
        <f>IF(#REF!="",0,#REF!*AG$5)</f>
        <v>#REF!</v>
      </c>
      <c r="AH54" s="125" t="e">
        <f>IF(#REF!="",0,#REF!*AH$5)</f>
        <v>#REF!</v>
      </c>
      <c r="AI54" s="125">
        <f t="shared" si="22"/>
        <v>0</v>
      </c>
      <c r="AJ54" s="125">
        <f t="shared" si="12"/>
        <v>0</v>
      </c>
    </row>
    <row r="55" spans="1:36" ht="59.5" customHeight="1">
      <c r="A55" s="120"/>
      <c r="B55" s="189" t="str">
        <f>IF('Baseline Paddock Data'!B59="","",'Baseline Paddock Data'!B59)</f>
        <v/>
      </c>
      <c r="C55" s="190" t="str">
        <f>IF('Baseline Paddock Data'!C59="","",'Baseline Paddock Data'!C59)</f>
        <v/>
      </c>
      <c r="D55" s="187" t="str">
        <f t="shared" si="11"/>
        <v/>
      </c>
      <c r="E55" s="305"/>
      <c r="F55" s="305"/>
      <c r="G55" s="305"/>
      <c r="H55" s="305"/>
      <c r="I55" s="305"/>
      <c r="J55" s="305"/>
      <c r="K55" s="305"/>
      <c r="L55" s="305"/>
      <c r="M55" s="305"/>
      <c r="N55" s="306"/>
      <c r="O55" s="307"/>
      <c r="P55" s="305"/>
      <c r="Q55" s="305"/>
      <c r="R55" s="308"/>
      <c r="U55" s="125">
        <f t="shared" si="14"/>
        <v>0</v>
      </c>
      <c r="V55" s="125">
        <f t="shared" si="15"/>
        <v>0</v>
      </c>
      <c r="W55" s="125">
        <f t="shared" si="16"/>
        <v>0</v>
      </c>
      <c r="X55" s="125">
        <f t="shared" si="17"/>
        <v>0</v>
      </c>
      <c r="Y55" s="125">
        <f t="shared" si="18"/>
        <v>0</v>
      </c>
      <c r="Z55" s="125">
        <f t="shared" si="19"/>
        <v>0</v>
      </c>
      <c r="AA55" s="125">
        <f t="shared" si="20"/>
        <v>0</v>
      </c>
      <c r="AB55" s="125">
        <f t="shared" si="21"/>
        <v>0</v>
      </c>
      <c r="AC55" s="125" t="e">
        <f>IF(#REF!="",0,#REF!*AC$5)</f>
        <v>#REF!</v>
      </c>
      <c r="AD55" s="125" t="e">
        <f>IF(#REF!="",0,#REF!*AD$5)</f>
        <v>#REF!</v>
      </c>
      <c r="AE55" s="125" t="e">
        <f>IF(#REF!="",0,#REF!*AE$5)</f>
        <v>#REF!</v>
      </c>
      <c r="AF55" s="125" t="e">
        <f>IF(#REF!="",0,#REF!*AF$5)</f>
        <v>#REF!</v>
      </c>
      <c r="AG55" s="125" t="e">
        <f>IF(#REF!="",0,#REF!*AG$5)</f>
        <v>#REF!</v>
      </c>
      <c r="AH55" s="125" t="e">
        <f>IF(#REF!="",0,#REF!*AH$5)</f>
        <v>#REF!</v>
      </c>
      <c r="AI55" s="125">
        <f t="shared" si="22"/>
        <v>0</v>
      </c>
      <c r="AJ55" s="125">
        <f t="shared" si="12"/>
        <v>0</v>
      </c>
    </row>
    <row r="56" spans="1:36" ht="59.5" customHeight="1">
      <c r="A56" s="120"/>
      <c r="B56" s="189" t="str">
        <f>IF('Baseline Paddock Data'!B60="","",'Baseline Paddock Data'!B60)</f>
        <v/>
      </c>
      <c r="C56" s="190" t="str">
        <f>IF('Baseline Paddock Data'!C60="","",'Baseline Paddock Data'!C60)</f>
        <v/>
      </c>
      <c r="D56" s="187" t="str">
        <f t="shared" si="11"/>
        <v/>
      </c>
      <c r="E56" s="305"/>
      <c r="F56" s="305"/>
      <c r="G56" s="305"/>
      <c r="H56" s="305"/>
      <c r="I56" s="305"/>
      <c r="J56" s="305"/>
      <c r="K56" s="305"/>
      <c r="L56" s="305"/>
      <c r="M56" s="305"/>
      <c r="N56" s="306"/>
      <c r="O56" s="307"/>
      <c r="P56" s="305"/>
      <c r="Q56" s="305"/>
      <c r="R56" s="308"/>
      <c r="U56" s="125">
        <f t="shared" si="14"/>
        <v>0</v>
      </c>
      <c r="V56" s="125">
        <f t="shared" si="15"/>
        <v>0</v>
      </c>
      <c r="W56" s="125">
        <f t="shared" si="16"/>
        <v>0</v>
      </c>
      <c r="X56" s="125">
        <f t="shared" si="17"/>
        <v>0</v>
      </c>
      <c r="Y56" s="125">
        <f t="shared" si="18"/>
        <v>0</v>
      </c>
      <c r="Z56" s="125">
        <f t="shared" si="19"/>
        <v>0</v>
      </c>
      <c r="AA56" s="125">
        <f t="shared" si="20"/>
        <v>0</v>
      </c>
      <c r="AB56" s="125">
        <f t="shared" si="21"/>
        <v>0</v>
      </c>
      <c r="AC56" s="125" t="e">
        <f>IF(#REF!="",0,#REF!*AC$5)</f>
        <v>#REF!</v>
      </c>
      <c r="AD56" s="125" t="e">
        <f>IF(#REF!="",0,#REF!*AD$5)</f>
        <v>#REF!</v>
      </c>
      <c r="AE56" s="125" t="e">
        <f>IF(#REF!="",0,#REF!*AE$5)</f>
        <v>#REF!</v>
      </c>
      <c r="AF56" s="125" t="e">
        <f>IF(#REF!="",0,#REF!*AF$5)</f>
        <v>#REF!</v>
      </c>
      <c r="AG56" s="125" t="e">
        <f>IF(#REF!="",0,#REF!*AG$5)</f>
        <v>#REF!</v>
      </c>
      <c r="AH56" s="125" t="e">
        <f>IF(#REF!="",0,#REF!*AH$5)</f>
        <v>#REF!</v>
      </c>
      <c r="AI56" s="125">
        <f t="shared" ref="AI56:AI72" si="23">IF(M56="",0,M56*AI$5)</f>
        <v>0</v>
      </c>
      <c r="AJ56" s="125">
        <f t="shared" si="12"/>
        <v>0</v>
      </c>
    </row>
    <row r="57" spans="1:36" ht="59.5" customHeight="1">
      <c r="A57" s="120"/>
      <c r="B57" s="189" t="str">
        <f>IF('Baseline Paddock Data'!B61="","",'Baseline Paddock Data'!B61)</f>
        <v/>
      </c>
      <c r="C57" s="190" t="str">
        <f>IF('Baseline Paddock Data'!C61="","",'Baseline Paddock Data'!C61)</f>
        <v/>
      </c>
      <c r="D57" s="187" t="str">
        <f t="shared" si="11"/>
        <v/>
      </c>
      <c r="E57" s="305"/>
      <c r="F57" s="305"/>
      <c r="G57" s="305"/>
      <c r="H57" s="305"/>
      <c r="I57" s="305"/>
      <c r="J57" s="305"/>
      <c r="K57" s="305"/>
      <c r="L57" s="305"/>
      <c r="M57" s="305"/>
      <c r="N57" s="306"/>
      <c r="O57" s="307"/>
      <c r="P57" s="305"/>
      <c r="Q57" s="305"/>
      <c r="R57" s="308"/>
      <c r="U57" s="125">
        <f t="shared" si="14"/>
        <v>0</v>
      </c>
      <c r="V57" s="125">
        <f t="shared" si="15"/>
        <v>0</v>
      </c>
      <c r="W57" s="125">
        <f t="shared" si="16"/>
        <v>0</v>
      </c>
      <c r="X57" s="125">
        <f t="shared" si="17"/>
        <v>0</v>
      </c>
      <c r="Y57" s="125">
        <f t="shared" si="18"/>
        <v>0</v>
      </c>
      <c r="Z57" s="125">
        <f t="shared" si="19"/>
        <v>0</v>
      </c>
      <c r="AA57" s="125">
        <f t="shared" si="20"/>
        <v>0</v>
      </c>
      <c r="AB57" s="125">
        <f t="shared" si="21"/>
        <v>0</v>
      </c>
      <c r="AC57" s="125" t="e">
        <f>IF(#REF!="",0,#REF!*AC$5)</f>
        <v>#REF!</v>
      </c>
      <c r="AD57" s="125" t="e">
        <f>IF(#REF!="",0,#REF!*AD$5)</f>
        <v>#REF!</v>
      </c>
      <c r="AE57" s="125" t="e">
        <f>IF(#REF!="",0,#REF!*AE$5)</f>
        <v>#REF!</v>
      </c>
      <c r="AF57" s="125" t="e">
        <f>IF(#REF!="",0,#REF!*AF$5)</f>
        <v>#REF!</v>
      </c>
      <c r="AG57" s="125" t="e">
        <f>IF(#REF!="",0,#REF!*AG$5)</f>
        <v>#REF!</v>
      </c>
      <c r="AH57" s="125" t="e">
        <f>IF(#REF!="",0,#REF!*AH$5)</f>
        <v>#REF!</v>
      </c>
      <c r="AI57" s="125">
        <f t="shared" si="23"/>
        <v>0</v>
      </c>
      <c r="AJ57" s="125">
        <f t="shared" si="12"/>
        <v>0</v>
      </c>
    </row>
    <row r="58" spans="1:36" ht="59.5" customHeight="1">
      <c r="A58" s="120"/>
      <c r="B58" s="189" t="str">
        <f>IF('Baseline Paddock Data'!B62="","",'Baseline Paddock Data'!B62)</f>
        <v/>
      </c>
      <c r="C58" s="190" t="str">
        <f>IF('Baseline Paddock Data'!C62="","",'Baseline Paddock Data'!C62)</f>
        <v/>
      </c>
      <c r="D58" s="187" t="str">
        <f t="shared" si="11"/>
        <v/>
      </c>
      <c r="E58" s="305"/>
      <c r="F58" s="305"/>
      <c r="G58" s="305"/>
      <c r="H58" s="305"/>
      <c r="I58" s="305"/>
      <c r="J58" s="305"/>
      <c r="K58" s="305"/>
      <c r="L58" s="305"/>
      <c r="M58" s="305"/>
      <c r="N58" s="306"/>
      <c r="O58" s="307"/>
      <c r="P58" s="305"/>
      <c r="Q58" s="305"/>
      <c r="R58" s="308"/>
      <c r="U58" s="125">
        <f t="shared" si="14"/>
        <v>0</v>
      </c>
      <c r="V58" s="125">
        <f t="shared" si="15"/>
        <v>0</v>
      </c>
      <c r="W58" s="125">
        <f t="shared" si="16"/>
        <v>0</v>
      </c>
      <c r="X58" s="125">
        <f t="shared" si="17"/>
        <v>0</v>
      </c>
      <c r="Y58" s="125">
        <f t="shared" si="18"/>
        <v>0</v>
      </c>
      <c r="Z58" s="125">
        <f t="shared" si="19"/>
        <v>0</v>
      </c>
      <c r="AA58" s="125">
        <f t="shared" si="20"/>
        <v>0</v>
      </c>
      <c r="AB58" s="125">
        <f t="shared" si="21"/>
        <v>0</v>
      </c>
      <c r="AC58" s="125" t="e">
        <f>IF(#REF!="",0,#REF!*AC$5)</f>
        <v>#REF!</v>
      </c>
      <c r="AD58" s="125" t="e">
        <f>IF(#REF!="",0,#REF!*AD$5)</f>
        <v>#REF!</v>
      </c>
      <c r="AE58" s="125" t="e">
        <f>IF(#REF!="",0,#REF!*AE$5)</f>
        <v>#REF!</v>
      </c>
      <c r="AF58" s="125" t="e">
        <f>IF(#REF!="",0,#REF!*AF$5)</f>
        <v>#REF!</v>
      </c>
      <c r="AG58" s="125" t="e">
        <f>IF(#REF!="",0,#REF!*AG$5)</f>
        <v>#REF!</v>
      </c>
      <c r="AH58" s="125" t="e">
        <f>IF(#REF!="",0,#REF!*AH$5)</f>
        <v>#REF!</v>
      </c>
      <c r="AI58" s="125">
        <f t="shared" si="23"/>
        <v>0</v>
      </c>
      <c r="AJ58" s="125">
        <f t="shared" si="12"/>
        <v>0</v>
      </c>
    </row>
    <row r="59" spans="1:36" ht="59.5" customHeight="1">
      <c r="A59" s="120"/>
      <c r="B59" s="189" t="str">
        <f>IF('Baseline Paddock Data'!B63="","",'Baseline Paddock Data'!B63)</f>
        <v/>
      </c>
      <c r="C59" s="190" t="str">
        <f>IF('Baseline Paddock Data'!C63="","",'Baseline Paddock Data'!C63)</f>
        <v/>
      </c>
      <c r="D59" s="187" t="str">
        <f t="shared" si="11"/>
        <v/>
      </c>
      <c r="E59" s="305"/>
      <c r="F59" s="305"/>
      <c r="G59" s="305"/>
      <c r="H59" s="305"/>
      <c r="I59" s="305"/>
      <c r="J59" s="305"/>
      <c r="K59" s="305"/>
      <c r="L59" s="305"/>
      <c r="M59" s="305"/>
      <c r="N59" s="306"/>
      <c r="O59" s="307"/>
      <c r="P59" s="305"/>
      <c r="Q59" s="305"/>
      <c r="R59" s="308"/>
      <c r="U59" s="125">
        <f t="shared" si="14"/>
        <v>0</v>
      </c>
      <c r="V59" s="125">
        <f t="shared" si="15"/>
        <v>0</v>
      </c>
      <c r="W59" s="125">
        <f t="shared" si="16"/>
        <v>0</v>
      </c>
      <c r="X59" s="125">
        <f t="shared" si="17"/>
        <v>0</v>
      </c>
      <c r="Y59" s="125">
        <f t="shared" si="18"/>
        <v>0</v>
      </c>
      <c r="Z59" s="125">
        <f t="shared" si="19"/>
        <v>0</v>
      </c>
      <c r="AA59" s="125">
        <f t="shared" si="20"/>
        <v>0</v>
      </c>
      <c r="AB59" s="125">
        <f t="shared" si="21"/>
        <v>0</v>
      </c>
      <c r="AC59" s="125" t="e">
        <f>IF(#REF!="",0,#REF!*AC$5)</f>
        <v>#REF!</v>
      </c>
      <c r="AD59" s="125" t="e">
        <f>IF(#REF!="",0,#REF!*AD$5)</f>
        <v>#REF!</v>
      </c>
      <c r="AE59" s="125" t="e">
        <f>IF(#REF!="",0,#REF!*AE$5)</f>
        <v>#REF!</v>
      </c>
      <c r="AF59" s="125" t="e">
        <f>IF(#REF!="",0,#REF!*AF$5)</f>
        <v>#REF!</v>
      </c>
      <c r="AG59" s="125" t="e">
        <f>IF(#REF!="",0,#REF!*AG$5)</f>
        <v>#REF!</v>
      </c>
      <c r="AH59" s="125" t="e">
        <f>IF(#REF!="",0,#REF!*AH$5)</f>
        <v>#REF!</v>
      </c>
      <c r="AI59" s="125">
        <f t="shared" si="23"/>
        <v>0</v>
      </c>
      <c r="AJ59" s="125">
        <f t="shared" si="12"/>
        <v>0</v>
      </c>
    </row>
    <row r="60" spans="1:36" ht="59.5" customHeight="1">
      <c r="A60" s="120"/>
      <c r="B60" s="189" t="str">
        <f>IF('Baseline Paddock Data'!B64="","",'Baseline Paddock Data'!B64)</f>
        <v/>
      </c>
      <c r="C60" s="190" t="str">
        <f>IF('Baseline Paddock Data'!C64="","",'Baseline Paddock Data'!C64)</f>
        <v/>
      </c>
      <c r="D60" s="187" t="str">
        <f t="shared" si="11"/>
        <v/>
      </c>
      <c r="E60" s="305"/>
      <c r="F60" s="305"/>
      <c r="G60" s="305"/>
      <c r="H60" s="305"/>
      <c r="I60" s="305"/>
      <c r="J60" s="305"/>
      <c r="K60" s="305"/>
      <c r="L60" s="305"/>
      <c r="M60" s="305"/>
      <c r="N60" s="306"/>
      <c r="O60" s="307"/>
      <c r="P60" s="305"/>
      <c r="Q60" s="305"/>
      <c r="R60" s="308"/>
      <c r="U60" s="125">
        <f t="shared" si="14"/>
        <v>0</v>
      </c>
      <c r="V60" s="125">
        <f t="shared" si="15"/>
        <v>0</v>
      </c>
      <c r="W60" s="125">
        <f t="shared" si="16"/>
        <v>0</v>
      </c>
      <c r="X60" s="125">
        <f t="shared" si="17"/>
        <v>0</v>
      </c>
      <c r="Y60" s="125">
        <f t="shared" si="18"/>
        <v>0</v>
      </c>
      <c r="Z60" s="125">
        <f t="shared" si="19"/>
        <v>0</v>
      </c>
      <c r="AA60" s="125">
        <f t="shared" si="20"/>
        <v>0</v>
      </c>
      <c r="AB60" s="125">
        <f t="shared" si="21"/>
        <v>0</v>
      </c>
      <c r="AC60" s="125" t="e">
        <f>IF(#REF!="",0,#REF!*AC$5)</f>
        <v>#REF!</v>
      </c>
      <c r="AD60" s="125" t="e">
        <f>IF(#REF!="",0,#REF!*AD$5)</f>
        <v>#REF!</v>
      </c>
      <c r="AE60" s="125" t="e">
        <f>IF(#REF!="",0,#REF!*AE$5)</f>
        <v>#REF!</v>
      </c>
      <c r="AF60" s="125" t="e">
        <f>IF(#REF!="",0,#REF!*AF$5)</f>
        <v>#REF!</v>
      </c>
      <c r="AG60" s="125" t="e">
        <f>IF(#REF!="",0,#REF!*AG$5)</f>
        <v>#REF!</v>
      </c>
      <c r="AH60" s="125" t="e">
        <f>IF(#REF!="",0,#REF!*AH$5)</f>
        <v>#REF!</v>
      </c>
      <c r="AI60" s="125">
        <f t="shared" si="23"/>
        <v>0</v>
      </c>
      <c r="AJ60" s="125">
        <f t="shared" si="12"/>
        <v>0</v>
      </c>
    </row>
    <row r="61" spans="1:36" ht="59.5" customHeight="1">
      <c r="A61" s="120"/>
      <c r="B61" s="189" t="str">
        <f>IF('Baseline Paddock Data'!B65="","",'Baseline Paddock Data'!B65)</f>
        <v/>
      </c>
      <c r="C61" s="190" t="str">
        <f>IF('Baseline Paddock Data'!C65="","",'Baseline Paddock Data'!C65)</f>
        <v/>
      </c>
      <c r="D61" s="187" t="str">
        <f t="shared" si="11"/>
        <v/>
      </c>
      <c r="E61" s="305"/>
      <c r="F61" s="305"/>
      <c r="G61" s="305"/>
      <c r="H61" s="305"/>
      <c r="I61" s="305"/>
      <c r="J61" s="305"/>
      <c r="K61" s="305"/>
      <c r="L61" s="305"/>
      <c r="M61" s="305"/>
      <c r="N61" s="306"/>
      <c r="O61" s="307"/>
      <c r="P61" s="305"/>
      <c r="Q61" s="305"/>
      <c r="R61" s="308"/>
      <c r="U61" s="125">
        <f t="shared" si="14"/>
        <v>0</v>
      </c>
      <c r="V61" s="125">
        <f t="shared" si="15"/>
        <v>0</v>
      </c>
      <c r="W61" s="125">
        <f t="shared" si="16"/>
        <v>0</v>
      </c>
      <c r="X61" s="125">
        <f t="shared" si="17"/>
        <v>0</v>
      </c>
      <c r="Y61" s="125">
        <f t="shared" si="18"/>
        <v>0</v>
      </c>
      <c r="Z61" s="125">
        <f t="shared" si="19"/>
        <v>0</v>
      </c>
      <c r="AA61" s="125">
        <f t="shared" si="20"/>
        <v>0</v>
      </c>
      <c r="AB61" s="125">
        <f t="shared" si="21"/>
        <v>0</v>
      </c>
      <c r="AC61" s="125" t="e">
        <f>IF(#REF!="",0,#REF!*AC$5)</f>
        <v>#REF!</v>
      </c>
      <c r="AD61" s="125" t="e">
        <f>IF(#REF!="",0,#REF!*AD$5)</f>
        <v>#REF!</v>
      </c>
      <c r="AE61" s="125" t="e">
        <f>IF(#REF!="",0,#REF!*AE$5)</f>
        <v>#REF!</v>
      </c>
      <c r="AF61" s="125" t="e">
        <f>IF(#REF!="",0,#REF!*AF$5)</f>
        <v>#REF!</v>
      </c>
      <c r="AG61" s="125" t="e">
        <f>IF(#REF!="",0,#REF!*AG$5)</f>
        <v>#REF!</v>
      </c>
      <c r="AH61" s="125" t="e">
        <f>IF(#REF!="",0,#REF!*AH$5)</f>
        <v>#REF!</v>
      </c>
      <c r="AI61" s="125">
        <f t="shared" si="23"/>
        <v>0</v>
      </c>
      <c r="AJ61" s="125">
        <f t="shared" si="12"/>
        <v>0</v>
      </c>
    </row>
    <row r="62" spans="1:36" ht="59.5" customHeight="1">
      <c r="A62" s="120"/>
      <c r="B62" s="189" t="str">
        <f>IF('Baseline Paddock Data'!B66="","",'Baseline Paddock Data'!B66)</f>
        <v/>
      </c>
      <c r="C62" s="190" t="str">
        <f>IF('Baseline Paddock Data'!C66="","",'Baseline Paddock Data'!C66)</f>
        <v/>
      </c>
      <c r="D62" s="187" t="str">
        <f t="shared" si="11"/>
        <v/>
      </c>
      <c r="E62" s="305"/>
      <c r="F62" s="305"/>
      <c r="G62" s="305"/>
      <c r="H62" s="305"/>
      <c r="I62" s="305"/>
      <c r="J62" s="305"/>
      <c r="K62" s="305"/>
      <c r="L62" s="305"/>
      <c r="M62" s="305"/>
      <c r="N62" s="306"/>
      <c r="O62" s="307"/>
      <c r="P62" s="305"/>
      <c r="Q62" s="305"/>
      <c r="R62" s="308"/>
      <c r="U62" s="125">
        <f t="shared" si="14"/>
        <v>0</v>
      </c>
      <c r="V62" s="125">
        <f t="shared" si="15"/>
        <v>0</v>
      </c>
      <c r="W62" s="125">
        <f t="shared" si="16"/>
        <v>0</v>
      </c>
      <c r="X62" s="125">
        <f t="shared" si="17"/>
        <v>0</v>
      </c>
      <c r="Y62" s="125">
        <f t="shared" si="18"/>
        <v>0</v>
      </c>
      <c r="Z62" s="125">
        <f t="shared" si="19"/>
        <v>0</v>
      </c>
      <c r="AA62" s="125">
        <f t="shared" si="20"/>
        <v>0</v>
      </c>
      <c r="AB62" s="125">
        <f t="shared" si="21"/>
        <v>0</v>
      </c>
      <c r="AC62" s="125" t="e">
        <f>IF(#REF!="",0,#REF!*AC$5)</f>
        <v>#REF!</v>
      </c>
      <c r="AD62" s="125" t="e">
        <f>IF(#REF!="",0,#REF!*AD$5)</f>
        <v>#REF!</v>
      </c>
      <c r="AE62" s="125" t="e">
        <f>IF(#REF!="",0,#REF!*AE$5)</f>
        <v>#REF!</v>
      </c>
      <c r="AF62" s="125" t="e">
        <f>IF(#REF!="",0,#REF!*AF$5)</f>
        <v>#REF!</v>
      </c>
      <c r="AG62" s="125" t="e">
        <f>IF(#REF!="",0,#REF!*AG$5)</f>
        <v>#REF!</v>
      </c>
      <c r="AH62" s="125" t="e">
        <f>IF(#REF!="",0,#REF!*AH$5)</f>
        <v>#REF!</v>
      </c>
      <c r="AI62" s="125">
        <f t="shared" si="23"/>
        <v>0</v>
      </c>
      <c r="AJ62" s="125">
        <f t="shared" si="12"/>
        <v>0</v>
      </c>
    </row>
    <row r="63" spans="1:36" ht="59.5" customHeight="1">
      <c r="A63" s="120"/>
      <c r="B63" s="189" t="str">
        <f>IF('Baseline Paddock Data'!B67="","",'Baseline Paddock Data'!B67)</f>
        <v/>
      </c>
      <c r="C63" s="190" t="str">
        <f>IF('Baseline Paddock Data'!C67="","",'Baseline Paddock Data'!C67)</f>
        <v/>
      </c>
      <c r="D63" s="187" t="str">
        <f t="shared" si="11"/>
        <v/>
      </c>
      <c r="E63" s="305"/>
      <c r="F63" s="305"/>
      <c r="G63" s="305"/>
      <c r="H63" s="305"/>
      <c r="I63" s="305"/>
      <c r="J63" s="305"/>
      <c r="K63" s="305"/>
      <c r="L63" s="305"/>
      <c r="M63" s="305"/>
      <c r="N63" s="306"/>
      <c r="O63" s="307"/>
      <c r="P63" s="305"/>
      <c r="Q63" s="305"/>
      <c r="R63" s="308"/>
      <c r="U63" s="125">
        <f t="shared" si="14"/>
        <v>0</v>
      </c>
      <c r="V63" s="125">
        <f t="shared" si="15"/>
        <v>0</v>
      </c>
      <c r="W63" s="125">
        <f t="shared" si="16"/>
        <v>0</v>
      </c>
      <c r="X63" s="125">
        <f t="shared" si="17"/>
        <v>0</v>
      </c>
      <c r="Y63" s="125">
        <f t="shared" si="18"/>
        <v>0</v>
      </c>
      <c r="Z63" s="125">
        <f t="shared" si="19"/>
        <v>0</v>
      </c>
      <c r="AA63" s="125">
        <f t="shared" si="20"/>
        <v>0</v>
      </c>
      <c r="AB63" s="125">
        <f t="shared" si="21"/>
        <v>0</v>
      </c>
      <c r="AC63" s="125" t="e">
        <f>IF(#REF!="",0,#REF!*AC$5)</f>
        <v>#REF!</v>
      </c>
      <c r="AD63" s="125" t="e">
        <f>IF(#REF!="",0,#REF!*AD$5)</f>
        <v>#REF!</v>
      </c>
      <c r="AE63" s="125" t="e">
        <f>IF(#REF!="",0,#REF!*AE$5)</f>
        <v>#REF!</v>
      </c>
      <c r="AF63" s="125" t="e">
        <f>IF(#REF!="",0,#REF!*AF$5)</f>
        <v>#REF!</v>
      </c>
      <c r="AG63" s="125" t="e">
        <f>IF(#REF!="",0,#REF!*AG$5)</f>
        <v>#REF!</v>
      </c>
      <c r="AH63" s="125" t="e">
        <f>IF(#REF!="",0,#REF!*AH$5)</f>
        <v>#REF!</v>
      </c>
      <c r="AI63" s="125">
        <f t="shared" si="23"/>
        <v>0</v>
      </c>
      <c r="AJ63" s="125">
        <f t="shared" si="12"/>
        <v>0</v>
      </c>
    </row>
    <row r="64" spans="1:36" ht="59.5" customHeight="1">
      <c r="A64" s="120"/>
      <c r="B64" s="189" t="str">
        <f>IF('Baseline Paddock Data'!B68="","",'Baseline Paddock Data'!B68)</f>
        <v/>
      </c>
      <c r="C64" s="190" t="str">
        <f>IF('Baseline Paddock Data'!C68="","",'Baseline Paddock Data'!C68)</f>
        <v/>
      </c>
      <c r="D64" s="187" t="str">
        <f t="shared" si="11"/>
        <v/>
      </c>
      <c r="E64" s="305"/>
      <c r="F64" s="305"/>
      <c r="G64" s="305"/>
      <c r="H64" s="305"/>
      <c r="I64" s="305"/>
      <c r="J64" s="305"/>
      <c r="K64" s="305"/>
      <c r="L64" s="305"/>
      <c r="M64" s="305"/>
      <c r="N64" s="306"/>
      <c r="O64" s="307"/>
      <c r="P64" s="305"/>
      <c r="Q64" s="305"/>
      <c r="R64" s="308"/>
      <c r="U64" s="125">
        <f t="shared" si="14"/>
        <v>0</v>
      </c>
      <c r="V64" s="125">
        <f t="shared" si="15"/>
        <v>0</v>
      </c>
      <c r="W64" s="125">
        <f t="shared" si="16"/>
        <v>0</v>
      </c>
      <c r="X64" s="125">
        <f t="shared" si="17"/>
        <v>0</v>
      </c>
      <c r="Y64" s="125">
        <f t="shared" si="18"/>
        <v>0</v>
      </c>
      <c r="Z64" s="125">
        <f t="shared" si="19"/>
        <v>0</v>
      </c>
      <c r="AA64" s="125">
        <f t="shared" si="20"/>
        <v>0</v>
      </c>
      <c r="AB64" s="125">
        <f t="shared" si="21"/>
        <v>0</v>
      </c>
      <c r="AC64" s="125" t="e">
        <f>IF(#REF!="",0,#REF!*AC$5)</f>
        <v>#REF!</v>
      </c>
      <c r="AD64" s="125" t="e">
        <f>IF(#REF!="",0,#REF!*AD$5)</f>
        <v>#REF!</v>
      </c>
      <c r="AE64" s="125" t="e">
        <f>IF(#REF!="",0,#REF!*AE$5)</f>
        <v>#REF!</v>
      </c>
      <c r="AF64" s="125" t="e">
        <f>IF(#REF!="",0,#REF!*AF$5)</f>
        <v>#REF!</v>
      </c>
      <c r="AG64" s="125" t="e">
        <f>IF(#REF!="",0,#REF!*AG$5)</f>
        <v>#REF!</v>
      </c>
      <c r="AH64" s="125" t="e">
        <f>IF(#REF!="",0,#REF!*AH$5)</f>
        <v>#REF!</v>
      </c>
      <c r="AI64" s="125">
        <f t="shared" si="23"/>
        <v>0</v>
      </c>
      <c r="AJ64" s="125">
        <f t="shared" si="12"/>
        <v>0</v>
      </c>
    </row>
    <row r="65" spans="1:36" ht="59.5" customHeight="1">
      <c r="A65" s="120"/>
      <c r="B65" s="189" t="str">
        <f>IF('Baseline Paddock Data'!B69="","",'Baseline Paddock Data'!B69)</f>
        <v/>
      </c>
      <c r="C65" s="190" t="str">
        <f>IF('Baseline Paddock Data'!C69="","",'Baseline Paddock Data'!C69)</f>
        <v/>
      </c>
      <c r="D65" s="187" t="str">
        <f t="shared" si="11"/>
        <v/>
      </c>
      <c r="E65" s="305"/>
      <c r="F65" s="305"/>
      <c r="G65" s="305"/>
      <c r="H65" s="305"/>
      <c r="I65" s="305"/>
      <c r="J65" s="305"/>
      <c r="K65" s="305"/>
      <c r="L65" s="305"/>
      <c r="M65" s="305"/>
      <c r="N65" s="306"/>
      <c r="O65" s="307"/>
      <c r="P65" s="305"/>
      <c r="Q65" s="305"/>
      <c r="R65" s="308"/>
      <c r="U65" s="125">
        <f t="shared" si="14"/>
        <v>0</v>
      </c>
      <c r="V65" s="125">
        <f t="shared" si="15"/>
        <v>0</v>
      </c>
      <c r="W65" s="125">
        <f t="shared" si="16"/>
        <v>0</v>
      </c>
      <c r="X65" s="125">
        <f t="shared" si="17"/>
        <v>0</v>
      </c>
      <c r="Y65" s="125">
        <f t="shared" si="18"/>
        <v>0</v>
      </c>
      <c r="Z65" s="125">
        <f t="shared" si="19"/>
        <v>0</v>
      </c>
      <c r="AA65" s="125">
        <f t="shared" si="20"/>
        <v>0</v>
      </c>
      <c r="AB65" s="125">
        <f t="shared" si="21"/>
        <v>0</v>
      </c>
      <c r="AC65" s="125" t="e">
        <f>IF(#REF!="",0,#REF!*AC$5)</f>
        <v>#REF!</v>
      </c>
      <c r="AD65" s="125" t="e">
        <f>IF(#REF!="",0,#REF!*AD$5)</f>
        <v>#REF!</v>
      </c>
      <c r="AE65" s="125" t="e">
        <f>IF(#REF!="",0,#REF!*AE$5)</f>
        <v>#REF!</v>
      </c>
      <c r="AF65" s="125" t="e">
        <f>IF(#REF!="",0,#REF!*AF$5)</f>
        <v>#REF!</v>
      </c>
      <c r="AG65" s="125" t="e">
        <f>IF(#REF!="",0,#REF!*AG$5)</f>
        <v>#REF!</v>
      </c>
      <c r="AH65" s="125" t="e">
        <f>IF(#REF!="",0,#REF!*AH$5)</f>
        <v>#REF!</v>
      </c>
      <c r="AI65" s="125">
        <f t="shared" si="23"/>
        <v>0</v>
      </c>
      <c r="AJ65" s="125">
        <f t="shared" si="12"/>
        <v>0</v>
      </c>
    </row>
    <row r="66" spans="1:36" ht="59.5" customHeight="1">
      <c r="A66" s="120"/>
      <c r="B66" s="189" t="str">
        <f>IF('Baseline Paddock Data'!B70="","",'Baseline Paddock Data'!B70)</f>
        <v/>
      </c>
      <c r="C66" s="190" t="str">
        <f>IF('Baseline Paddock Data'!C70="","",'Baseline Paddock Data'!C70)</f>
        <v/>
      </c>
      <c r="D66" s="187" t="str">
        <f t="shared" si="11"/>
        <v/>
      </c>
      <c r="E66" s="305"/>
      <c r="F66" s="305"/>
      <c r="G66" s="305"/>
      <c r="H66" s="305"/>
      <c r="I66" s="305"/>
      <c r="J66" s="305"/>
      <c r="K66" s="305"/>
      <c r="L66" s="305"/>
      <c r="M66" s="305"/>
      <c r="N66" s="306"/>
      <c r="O66" s="307"/>
      <c r="P66" s="305"/>
      <c r="Q66" s="305"/>
      <c r="R66" s="308"/>
      <c r="U66" s="125">
        <f t="shared" si="14"/>
        <v>0</v>
      </c>
      <c r="V66" s="125">
        <f t="shared" si="15"/>
        <v>0</v>
      </c>
      <c r="W66" s="125">
        <f t="shared" si="16"/>
        <v>0</v>
      </c>
      <c r="X66" s="125">
        <f t="shared" si="17"/>
        <v>0</v>
      </c>
      <c r="Y66" s="125">
        <f t="shared" si="18"/>
        <v>0</v>
      </c>
      <c r="Z66" s="125">
        <f t="shared" si="19"/>
        <v>0</v>
      </c>
      <c r="AA66" s="125">
        <f t="shared" si="20"/>
        <v>0</v>
      </c>
      <c r="AB66" s="125">
        <f t="shared" si="21"/>
        <v>0</v>
      </c>
      <c r="AC66" s="125" t="e">
        <f>IF(#REF!="",0,#REF!*AC$5)</f>
        <v>#REF!</v>
      </c>
      <c r="AD66" s="125" t="e">
        <f>IF(#REF!="",0,#REF!*AD$5)</f>
        <v>#REF!</v>
      </c>
      <c r="AE66" s="125" t="e">
        <f>IF(#REF!="",0,#REF!*AE$5)</f>
        <v>#REF!</v>
      </c>
      <c r="AF66" s="125" t="e">
        <f>IF(#REF!="",0,#REF!*AF$5)</f>
        <v>#REF!</v>
      </c>
      <c r="AG66" s="125" t="e">
        <f>IF(#REF!="",0,#REF!*AG$5)</f>
        <v>#REF!</v>
      </c>
      <c r="AH66" s="125" t="e">
        <f>IF(#REF!="",0,#REF!*AH$5)</f>
        <v>#REF!</v>
      </c>
      <c r="AI66" s="125">
        <f t="shared" si="23"/>
        <v>0</v>
      </c>
      <c r="AJ66" s="125">
        <f t="shared" si="12"/>
        <v>0</v>
      </c>
    </row>
    <row r="67" spans="1:36" ht="59.5" customHeight="1">
      <c r="A67" s="120"/>
      <c r="B67" s="189" t="str">
        <f>IF('Baseline Paddock Data'!B71="","",'Baseline Paddock Data'!B71)</f>
        <v/>
      </c>
      <c r="C67" s="190" t="str">
        <f>IF('Baseline Paddock Data'!C71="","",'Baseline Paddock Data'!C71)</f>
        <v/>
      </c>
      <c r="D67" s="187" t="str">
        <f t="shared" si="11"/>
        <v/>
      </c>
      <c r="E67" s="305"/>
      <c r="F67" s="305"/>
      <c r="G67" s="305"/>
      <c r="H67" s="305"/>
      <c r="I67" s="305"/>
      <c r="J67" s="305"/>
      <c r="K67" s="305"/>
      <c r="L67" s="305"/>
      <c r="M67" s="305"/>
      <c r="N67" s="306"/>
      <c r="O67" s="307"/>
      <c r="P67" s="305"/>
      <c r="Q67" s="305"/>
      <c r="R67" s="308"/>
      <c r="U67" s="125">
        <f t="shared" si="14"/>
        <v>0</v>
      </c>
      <c r="V67" s="125">
        <f t="shared" si="15"/>
        <v>0</v>
      </c>
      <c r="W67" s="125">
        <f t="shared" si="16"/>
        <v>0</v>
      </c>
      <c r="X67" s="125">
        <f t="shared" si="17"/>
        <v>0</v>
      </c>
      <c r="Y67" s="125">
        <f t="shared" si="18"/>
        <v>0</v>
      </c>
      <c r="Z67" s="125">
        <f t="shared" si="19"/>
        <v>0</v>
      </c>
      <c r="AA67" s="125">
        <f t="shared" si="20"/>
        <v>0</v>
      </c>
      <c r="AB67" s="125">
        <f t="shared" si="21"/>
        <v>0</v>
      </c>
      <c r="AC67" s="125" t="e">
        <f>IF(#REF!="",0,#REF!*AC$5)</f>
        <v>#REF!</v>
      </c>
      <c r="AD67" s="125" t="e">
        <f>IF(#REF!="",0,#REF!*AD$5)</f>
        <v>#REF!</v>
      </c>
      <c r="AE67" s="125" t="e">
        <f>IF(#REF!="",0,#REF!*AE$5)</f>
        <v>#REF!</v>
      </c>
      <c r="AF67" s="125" t="e">
        <f>IF(#REF!="",0,#REF!*AF$5)</f>
        <v>#REF!</v>
      </c>
      <c r="AG67" s="125" t="e">
        <f>IF(#REF!="",0,#REF!*AG$5)</f>
        <v>#REF!</v>
      </c>
      <c r="AH67" s="125" t="e">
        <f>IF(#REF!="",0,#REF!*AH$5)</f>
        <v>#REF!</v>
      </c>
      <c r="AI67" s="125">
        <f t="shared" si="23"/>
        <v>0</v>
      </c>
      <c r="AJ67" s="125">
        <f t="shared" si="12"/>
        <v>0</v>
      </c>
    </row>
    <row r="68" spans="1:36" ht="59.5" customHeight="1">
      <c r="A68" s="120"/>
      <c r="B68" s="189" t="str">
        <f>IF('Baseline Paddock Data'!B72="","",'Baseline Paddock Data'!B72)</f>
        <v/>
      </c>
      <c r="C68" s="190" t="str">
        <f>IF('Baseline Paddock Data'!C72="","",'Baseline Paddock Data'!C72)</f>
        <v/>
      </c>
      <c r="D68" s="187" t="str">
        <f t="shared" si="11"/>
        <v/>
      </c>
      <c r="E68" s="305"/>
      <c r="F68" s="305"/>
      <c r="G68" s="305"/>
      <c r="H68" s="305"/>
      <c r="I68" s="305"/>
      <c r="J68" s="305"/>
      <c r="K68" s="305"/>
      <c r="L68" s="305"/>
      <c r="M68" s="305"/>
      <c r="N68" s="306"/>
      <c r="O68" s="307"/>
      <c r="P68" s="305"/>
      <c r="Q68" s="305"/>
      <c r="R68" s="308"/>
      <c r="U68" s="125">
        <f t="shared" si="14"/>
        <v>0</v>
      </c>
      <c r="V68" s="125">
        <f t="shared" si="15"/>
        <v>0</v>
      </c>
      <c r="W68" s="125">
        <f t="shared" si="16"/>
        <v>0</v>
      </c>
      <c r="X68" s="125">
        <f t="shared" si="17"/>
        <v>0</v>
      </c>
      <c r="Y68" s="125">
        <f t="shared" si="18"/>
        <v>0</v>
      </c>
      <c r="Z68" s="125">
        <f t="shared" si="19"/>
        <v>0</v>
      </c>
      <c r="AA68" s="125">
        <f t="shared" si="20"/>
        <v>0</v>
      </c>
      <c r="AB68" s="125">
        <f t="shared" si="21"/>
        <v>0</v>
      </c>
      <c r="AC68" s="125" t="e">
        <f>IF(#REF!="",0,#REF!*AC$5)</f>
        <v>#REF!</v>
      </c>
      <c r="AD68" s="125" t="e">
        <f>IF(#REF!="",0,#REF!*AD$5)</f>
        <v>#REF!</v>
      </c>
      <c r="AE68" s="125" t="e">
        <f>IF(#REF!="",0,#REF!*AE$5)</f>
        <v>#REF!</v>
      </c>
      <c r="AF68" s="125" t="e">
        <f>IF(#REF!="",0,#REF!*AF$5)</f>
        <v>#REF!</v>
      </c>
      <c r="AG68" s="125" t="e">
        <f>IF(#REF!="",0,#REF!*AG$5)</f>
        <v>#REF!</v>
      </c>
      <c r="AH68" s="125" t="e">
        <f>IF(#REF!="",0,#REF!*AH$5)</f>
        <v>#REF!</v>
      </c>
      <c r="AI68" s="125">
        <f t="shared" si="23"/>
        <v>0</v>
      </c>
      <c r="AJ68" s="125">
        <f t="shared" si="12"/>
        <v>0</v>
      </c>
    </row>
    <row r="69" spans="1:36" ht="59.5" customHeight="1">
      <c r="A69" s="120"/>
      <c r="B69" s="189" t="str">
        <f>IF('Baseline Paddock Data'!B73="","",'Baseline Paddock Data'!B73)</f>
        <v/>
      </c>
      <c r="C69" s="190" t="str">
        <f>IF('Baseline Paddock Data'!C73="","",'Baseline Paddock Data'!C73)</f>
        <v/>
      </c>
      <c r="D69" s="187" t="str">
        <f t="shared" si="11"/>
        <v/>
      </c>
      <c r="E69" s="305"/>
      <c r="F69" s="305"/>
      <c r="G69" s="305"/>
      <c r="H69" s="305"/>
      <c r="I69" s="305"/>
      <c r="J69" s="305"/>
      <c r="K69" s="305"/>
      <c r="L69" s="305"/>
      <c r="M69" s="305"/>
      <c r="N69" s="306"/>
      <c r="O69" s="307"/>
      <c r="P69" s="305"/>
      <c r="Q69" s="305"/>
      <c r="R69" s="308"/>
      <c r="U69" s="125">
        <f t="shared" si="14"/>
        <v>0</v>
      </c>
      <c r="V69" s="125">
        <f t="shared" si="15"/>
        <v>0</v>
      </c>
      <c r="W69" s="125">
        <f t="shared" si="16"/>
        <v>0</v>
      </c>
      <c r="X69" s="125">
        <f t="shared" si="17"/>
        <v>0</v>
      </c>
      <c r="Y69" s="125">
        <f t="shared" si="18"/>
        <v>0</v>
      </c>
      <c r="Z69" s="125">
        <f t="shared" si="19"/>
        <v>0</v>
      </c>
      <c r="AA69" s="125">
        <f t="shared" si="20"/>
        <v>0</v>
      </c>
      <c r="AB69" s="125">
        <f t="shared" si="21"/>
        <v>0</v>
      </c>
      <c r="AC69" s="125" t="e">
        <f>IF(#REF!="",0,#REF!*AC$5)</f>
        <v>#REF!</v>
      </c>
      <c r="AD69" s="125" t="e">
        <f>IF(#REF!="",0,#REF!*AD$5)</f>
        <v>#REF!</v>
      </c>
      <c r="AE69" s="125" t="e">
        <f>IF(#REF!="",0,#REF!*AE$5)</f>
        <v>#REF!</v>
      </c>
      <c r="AF69" s="125" t="e">
        <f>IF(#REF!="",0,#REF!*AF$5)</f>
        <v>#REF!</v>
      </c>
      <c r="AG69" s="125" t="e">
        <f>IF(#REF!="",0,#REF!*AG$5)</f>
        <v>#REF!</v>
      </c>
      <c r="AH69" s="125" t="e">
        <f>IF(#REF!="",0,#REF!*AH$5)</f>
        <v>#REF!</v>
      </c>
      <c r="AI69" s="125">
        <f t="shared" si="23"/>
        <v>0</v>
      </c>
      <c r="AJ69" s="125">
        <f t="shared" si="12"/>
        <v>0</v>
      </c>
    </row>
    <row r="70" spans="1:36" ht="59.5" customHeight="1">
      <c r="A70" s="120"/>
      <c r="B70" s="189" t="str">
        <f>IF('Baseline Paddock Data'!B74="","",'Baseline Paddock Data'!B74)</f>
        <v/>
      </c>
      <c r="C70" s="190" t="str">
        <f>IF('Baseline Paddock Data'!C74="","",'Baseline Paddock Data'!C74)</f>
        <v/>
      </c>
      <c r="D70" s="187" t="str">
        <f t="shared" si="11"/>
        <v/>
      </c>
      <c r="E70" s="305"/>
      <c r="F70" s="305"/>
      <c r="G70" s="305"/>
      <c r="H70" s="305"/>
      <c r="I70" s="305"/>
      <c r="J70" s="305"/>
      <c r="K70" s="305"/>
      <c r="L70" s="305"/>
      <c r="M70" s="305"/>
      <c r="N70" s="306"/>
      <c r="O70" s="307"/>
      <c r="P70" s="305"/>
      <c r="Q70" s="305"/>
      <c r="R70" s="308"/>
      <c r="U70" s="125">
        <f t="shared" ref="U70:U101" si="24">IF(E70="",0,E70*U$5)</f>
        <v>0</v>
      </c>
      <c r="V70" s="125">
        <f t="shared" ref="V70:V101" si="25">IF(F70="",0,F70*V$5)</f>
        <v>0</v>
      </c>
      <c r="W70" s="125">
        <f t="shared" ref="W70:W101" si="26">IF(G70="",0,G70*W$5)</f>
        <v>0</v>
      </c>
      <c r="X70" s="125">
        <f t="shared" ref="X70:X101" si="27">IF(H70="",0,H70*X$5)</f>
        <v>0</v>
      </c>
      <c r="Y70" s="125">
        <f t="shared" ref="Y70:Y101" si="28">IF(I70="",0,I70*Y$5)</f>
        <v>0</v>
      </c>
      <c r="Z70" s="125">
        <f t="shared" ref="Z70:Z101" si="29">IF(J70="",0,J70*Z$5)</f>
        <v>0</v>
      </c>
      <c r="AA70" s="125">
        <f t="shared" ref="AA70:AA101" si="30">IF(K70="",0,K70*AA$5)</f>
        <v>0</v>
      </c>
      <c r="AB70" s="125">
        <f t="shared" ref="AB70:AB101" si="31">IF(L70="",0,L70*AB$5)</f>
        <v>0</v>
      </c>
      <c r="AC70" s="125" t="e">
        <f>IF(#REF!="",0,#REF!*AC$5)</f>
        <v>#REF!</v>
      </c>
      <c r="AD70" s="125" t="e">
        <f>IF(#REF!="",0,#REF!*AD$5)</f>
        <v>#REF!</v>
      </c>
      <c r="AE70" s="125" t="e">
        <f>IF(#REF!="",0,#REF!*AE$5)</f>
        <v>#REF!</v>
      </c>
      <c r="AF70" s="125" t="e">
        <f>IF(#REF!="",0,#REF!*AF$5)</f>
        <v>#REF!</v>
      </c>
      <c r="AG70" s="125" t="e">
        <f>IF(#REF!="",0,#REF!*AG$5)</f>
        <v>#REF!</v>
      </c>
      <c r="AH70" s="125" t="e">
        <f>IF(#REF!="",0,#REF!*AH$5)</f>
        <v>#REF!</v>
      </c>
      <c r="AI70" s="125">
        <f t="shared" si="23"/>
        <v>0</v>
      </c>
      <c r="AJ70" s="125">
        <f t="shared" si="12"/>
        <v>0</v>
      </c>
    </row>
    <row r="71" spans="1:36" ht="59.5" customHeight="1">
      <c r="A71" s="120"/>
      <c r="B71" s="189" t="str">
        <f>IF('Baseline Paddock Data'!B75="","",'Baseline Paddock Data'!B75)</f>
        <v/>
      </c>
      <c r="C71" s="190" t="str">
        <f>IF('Baseline Paddock Data'!C75="","",'Baseline Paddock Data'!C75)</f>
        <v/>
      </c>
      <c r="D71" s="187" t="str">
        <f t="shared" ref="D71:D134" si="32">IFERROR((((E71*E$5)+(F71*F$5)+(G71*G$5)+(H71*H$5)+(I71*I$5)+(J71*J$5)+(K71*K$5)+(L71*L$5)+(M71*M$5)+(N71*N$5))/SUM($E71:$N71)),"")</f>
        <v/>
      </c>
      <c r="E71" s="305"/>
      <c r="F71" s="305"/>
      <c r="G71" s="305"/>
      <c r="H71" s="305"/>
      <c r="I71" s="305"/>
      <c r="J71" s="305"/>
      <c r="K71" s="305"/>
      <c r="L71" s="305"/>
      <c r="M71" s="305"/>
      <c r="N71" s="306"/>
      <c r="O71" s="307"/>
      <c r="P71" s="305"/>
      <c r="Q71" s="305"/>
      <c r="R71" s="308"/>
      <c r="U71" s="125">
        <f t="shared" si="24"/>
        <v>0</v>
      </c>
      <c r="V71" s="125">
        <f t="shared" si="25"/>
        <v>0</v>
      </c>
      <c r="W71" s="125">
        <f t="shared" si="26"/>
        <v>0</v>
      </c>
      <c r="X71" s="125">
        <f t="shared" si="27"/>
        <v>0</v>
      </c>
      <c r="Y71" s="125">
        <f t="shared" si="28"/>
        <v>0</v>
      </c>
      <c r="Z71" s="125">
        <f t="shared" si="29"/>
        <v>0</v>
      </c>
      <c r="AA71" s="125">
        <f t="shared" si="30"/>
        <v>0</v>
      </c>
      <c r="AB71" s="125">
        <f t="shared" si="31"/>
        <v>0</v>
      </c>
      <c r="AC71" s="125" t="e">
        <f>IF(#REF!="",0,#REF!*AC$5)</f>
        <v>#REF!</v>
      </c>
      <c r="AD71" s="125" t="e">
        <f>IF(#REF!="",0,#REF!*AD$5)</f>
        <v>#REF!</v>
      </c>
      <c r="AE71" s="125" t="e">
        <f>IF(#REF!="",0,#REF!*AE$5)</f>
        <v>#REF!</v>
      </c>
      <c r="AF71" s="125" t="e">
        <f>IF(#REF!="",0,#REF!*AF$5)</f>
        <v>#REF!</v>
      </c>
      <c r="AG71" s="125" t="e">
        <f>IF(#REF!="",0,#REF!*AG$5)</f>
        <v>#REF!</v>
      </c>
      <c r="AH71" s="125" t="e">
        <f>IF(#REF!="",0,#REF!*AH$5)</f>
        <v>#REF!</v>
      </c>
      <c r="AI71" s="125">
        <f t="shared" si="23"/>
        <v>0</v>
      </c>
      <c r="AJ71" s="125">
        <f t="shared" si="12"/>
        <v>0</v>
      </c>
    </row>
    <row r="72" spans="1:36" ht="59.5" customHeight="1">
      <c r="A72" s="120"/>
      <c r="B72" s="189" t="str">
        <f>IF('Baseline Paddock Data'!B76="","",'Baseline Paddock Data'!B76)</f>
        <v/>
      </c>
      <c r="C72" s="190" t="str">
        <f>IF('Baseline Paddock Data'!C76="","",'Baseline Paddock Data'!C76)</f>
        <v/>
      </c>
      <c r="D72" s="187" t="str">
        <f t="shared" si="32"/>
        <v/>
      </c>
      <c r="E72" s="305"/>
      <c r="F72" s="305"/>
      <c r="G72" s="305"/>
      <c r="H72" s="305"/>
      <c r="I72" s="305"/>
      <c r="J72" s="305"/>
      <c r="K72" s="305"/>
      <c r="L72" s="305"/>
      <c r="M72" s="305"/>
      <c r="N72" s="306"/>
      <c r="O72" s="307"/>
      <c r="P72" s="305"/>
      <c r="Q72" s="305"/>
      <c r="R72" s="308"/>
      <c r="U72" s="125">
        <f t="shared" si="24"/>
        <v>0</v>
      </c>
      <c r="V72" s="125">
        <f t="shared" si="25"/>
        <v>0</v>
      </c>
      <c r="W72" s="125">
        <f t="shared" si="26"/>
        <v>0</v>
      </c>
      <c r="X72" s="125">
        <f t="shared" si="27"/>
        <v>0</v>
      </c>
      <c r="Y72" s="125">
        <f t="shared" si="28"/>
        <v>0</v>
      </c>
      <c r="Z72" s="125">
        <f t="shared" si="29"/>
        <v>0</v>
      </c>
      <c r="AA72" s="125">
        <f t="shared" si="30"/>
        <v>0</v>
      </c>
      <c r="AB72" s="125">
        <f t="shared" si="31"/>
        <v>0</v>
      </c>
      <c r="AC72" s="125" t="e">
        <f>IF(#REF!="",0,#REF!*AC$5)</f>
        <v>#REF!</v>
      </c>
      <c r="AD72" s="125" t="e">
        <f>IF(#REF!="",0,#REF!*AD$5)</f>
        <v>#REF!</v>
      </c>
      <c r="AE72" s="125" t="e">
        <f>IF(#REF!="",0,#REF!*AE$5)</f>
        <v>#REF!</v>
      </c>
      <c r="AF72" s="125" t="e">
        <f>IF(#REF!="",0,#REF!*AF$5)</f>
        <v>#REF!</v>
      </c>
      <c r="AG72" s="125" t="e">
        <f>IF(#REF!="",0,#REF!*AG$5)</f>
        <v>#REF!</v>
      </c>
      <c r="AH72" s="125" t="e">
        <f>IF(#REF!="",0,#REF!*AH$5)</f>
        <v>#REF!</v>
      </c>
      <c r="AI72" s="125">
        <f t="shared" si="23"/>
        <v>0</v>
      </c>
      <c r="AJ72" s="125">
        <f t="shared" si="12"/>
        <v>0</v>
      </c>
    </row>
    <row r="73" spans="1:36" ht="59.5" customHeight="1">
      <c r="A73" s="120"/>
      <c r="B73" s="189" t="str">
        <f>IF('Baseline Paddock Data'!B77="","",'Baseline Paddock Data'!B77)</f>
        <v/>
      </c>
      <c r="C73" s="190" t="str">
        <f>IF('Baseline Paddock Data'!C77="","",'Baseline Paddock Data'!C77)</f>
        <v/>
      </c>
      <c r="D73" s="187" t="str">
        <f t="shared" si="32"/>
        <v/>
      </c>
      <c r="E73" s="305"/>
      <c r="F73" s="305"/>
      <c r="G73" s="305"/>
      <c r="H73" s="305"/>
      <c r="I73" s="305"/>
      <c r="J73" s="305"/>
      <c r="K73" s="305"/>
      <c r="L73" s="305"/>
      <c r="M73" s="305"/>
      <c r="N73" s="306"/>
      <c r="O73" s="307"/>
      <c r="P73" s="305"/>
      <c r="Q73" s="305"/>
      <c r="R73" s="308"/>
      <c r="U73" s="125">
        <f t="shared" si="24"/>
        <v>0</v>
      </c>
      <c r="V73" s="125">
        <f t="shared" si="25"/>
        <v>0</v>
      </c>
      <c r="W73" s="125">
        <f t="shared" si="26"/>
        <v>0</v>
      </c>
      <c r="X73" s="125">
        <f t="shared" si="27"/>
        <v>0</v>
      </c>
      <c r="Y73" s="125">
        <f t="shared" si="28"/>
        <v>0</v>
      </c>
      <c r="Z73" s="125">
        <f t="shared" si="29"/>
        <v>0</v>
      </c>
      <c r="AA73" s="125">
        <f t="shared" si="30"/>
        <v>0</v>
      </c>
      <c r="AB73" s="125">
        <f t="shared" si="31"/>
        <v>0</v>
      </c>
      <c r="AC73" s="125" t="e">
        <f>IF(#REF!="",0,#REF!*AC$5)</f>
        <v>#REF!</v>
      </c>
      <c r="AD73" s="125" t="e">
        <f>IF(#REF!="",0,#REF!*AD$5)</f>
        <v>#REF!</v>
      </c>
      <c r="AE73" s="125" t="e">
        <f>IF(#REF!="",0,#REF!*AE$5)</f>
        <v>#REF!</v>
      </c>
      <c r="AF73" s="125" t="e">
        <f>IF(#REF!="",0,#REF!*AF$5)</f>
        <v>#REF!</v>
      </c>
      <c r="AG73" s="125" t="e">
        <f>IF(#REF!="",0,#REF!*AG$5)</f>
        <v>#REF!</v>
      </c>
      <c r="AH73" s="125" t="e">
        <f>IF(#REF!="",0,#REF!*AH$5)</f>
        <v>#REF!</v>
      </c>
      <c r="AI73" s="125">
        <f t="shared" ref="AI73:AI104" si="33">IF(M73="",0,M73*AI$5)</f>
        <v>0</v>
      </c>
      <c r="AJ73" s="125">
        <f t="shared" si="12"/>
        <v>0</v>
      </c>
    </row>
    <row r="74" spans="1:36" ht="59.5" customHeight="1">
      <c r="A74" s="120"/>
      <c r="B74" s="189" t="str">
        <f>IF('Baseline Paddock Data'!B78="","",'Baseline Paddock Data'!B78)</f>
        <v/>
      </c>
      <c r="C74" s="190" t="str">
        <f>IF('Baseline Paddock Data'!C78="","",'Baseline Paddock Data'!C78)</f>
        <v/>
      </c>
      <c r="D74" s="187" t="str">
        <f t="shared" si="32"/>
        <v/>
      </c>
      <c r="E74" s="305"/>
      <c r="F74" s="305"/>
      <c r="G74" s="305"/>
      <c r="H74" s="305"/>
      <c r="I74" s="305"/>
      <c r="J74" s="305"/>
      <c r="K74" s="305"/>
      <c r="L74" s="305"/>
      <c r="M74" s="305"/>
      <c r="N74" s="306"/>
      <c r="O74" s="307"/>
      <c r="P74" s="305"/>
      <c r="Q74" s="305"/>
      <c r="R74" s="308"/>
      <c r="U74" s="125">
        <f t="shared" si="24"/>
        <v>0</v>
      </c>
      <c r="V74" s="125">
        <f t="shared" si="25"/>
        <v>0</v>
      </c>
      <c r="W74" s="125">
        <f t="shared" si="26"/>
        <v>0</v>
      </c>
      <c r="X74" s="125">
        <f t="shared" si="27"/>
        <v>0</v>
      </c>
      <c r="Y74" s="125">
        <f t="shared" si="28"/>
        <v>0</v>
      </c>
      <c r="Z74" s="125">
        <f t="shared" si="29"/>
        <v>0</v>
      </c>
      <c r="AA74" s="125">
        <f t="shared" si="30"/>
        <v>0</v>
      </c>
      <c r="AB74" s="125">
        <f t="shared" si="31"/>
        <v>0</v>
      </c>
      <c r="AC74" s="125" t="e">
        <f>IF(#REF!="",0,#REF!*AC$5)</f>
        <v>#REF!</v>
      </c>
      <c r="AD74" s="125" t="e">
        <f>IF(#REF!="",0,#REF!*AD$5)</f>
        <v>#REF!</v>
      </c>
      <c r="AE74" s="125" t="e">
        <f>IF(#REF!="",0,#REF!*AE$5)</f>
        <v>#REF!</v>
      </c>
      <c r="AF74" s="125" t="e">
        <f>IF(#REF!="",0,#REF!*AF$5)</f>
        <v>#REF!</v>
      </c>
      <c r="AG74" s="125" t="e">
        <f>IF(#REF!="",0,#REF!*AG$5)</f>
        <v>#REF!</v>
      </c>
      <c r="AH74" s="125" t="e">
        <f>IF(#REF!="",0,#REF!*AH$5)</f>
        <v>#REF!</v>
      </c>
      <c r="AI74" s="125">
        <f t="shared" si="33"/>
        <v>0</v>
      </c>
      <c r="AJ74" s="125">
        <f t="shared" si="12"/>
        <v>0</v>
      </c>
    </row>
    <row r="75" spans="1:36" ht="59.5" customHeight="1">
      <c r="A75" s="120"/>
      <c r="B75" s="189" t="str">
        <f>IF('Baseline Paddock Data'!B79="","",'Baseline Paddock Data'!B79)</f>
        <v/>
      </c>
      <c r="C75" s="190" t="str">
        <f>IF('Baseline Paddock Data'!C79="","",'Baseline Paddock Data'!C79)</f>
        <v/>
      </c>
      <c r="D75" s="187" t="str">
        <f t="shared" si="32"/>
        <v/>
      </c>
      <c r="E75" s="305"/>
      <c r="F75" s="305"/>
      <c r="G75" s="305"/>
      <c r="H75" s="305"/>
      <c r="I75" s="305"/>
      <c r="J75" s="305"/>
      <c r="K75" s="305"/>
      <c r="L75" s="305"/>
      <c r="M75" s="305"/>
      <c r="N75" s="306"/>
      <c r="O75" s="307"/>
      <c r="P75" s="305"/>
      <c r="Q75" s="305"/>
      <c r="R75" s="308"/>
      <c r="U75" s="125">
        <f t="shared" si="24"/>
        <v>0</v>
      </c>
      <c r="V75" s="125">
        <f t="shared" si="25"/>
        <v>0</v>
      </c>
      <c r="W75" s="125">
        <f t="shared" si="26"/>
        <v>0</v>
      </c>
      <c r="X75" s="125">
        <f t="shared" si="27"/>
        <v>0</v>
      </c>
      <c r="Y75" s="125">
        <f t="shared" si="28"/>
        <v>0</v>
      </c>
      <c r="Z75" s="125">
        <f t="shared" si="29"/>
        <v>0</v>
      </c>
      <c r="AA75" s="125">
        <f t="shared" si="30"/>
        <v>0</v>
      </c>
      <c r="AB75" s="125">
        <f t="shared" si="31"/>
        <v>0</v>
      </c>
      <c r="AC75" s="125" t="e">
        <f>IF(#REF!="",0,#REF!*AC$5)</f>
        <v>#REF!</v>
      </c>
      <c r="AD75" s="125" t="e">
        <f>IF(#REF!="",0,#REF!*AD$5)</f>
        <v>#REF!</v>
      </c>
      <c r="AE75" s="125" t="e">
        <f>IF(#REF!="",0,#REF!*AE$5)</f>
        <v>#REF!</v>
      </c>
      <c r="AF75" s="125" t="e">
        <f>IF(#REF!="",0,#REF!*AF$5)</f>
        <v>#REF!</v>
      </c>
      <c r="AG75" s="125" t="e">
        <f>IF(#REF!="",0,#REF!*AG$5)</f>
        <v>#REF!</v>
      </c>
      <c r="AH75" s="125" t="e">
        <f>IF(#REF!="",0,#REF!*AH$5)</f>
        <v>#REF!</v>
      </c>
      <c r="AI75" s="125">
        <f t="shared" si="33"/>
        <v>0</v>
      </c>
      <c r="AJ75" s="125">
        <f t="shared" si="12"/>
        <v>0</v>
      </c>
    </row>
    <row r="76" spans="1:36" ht="59.5" customHeight="1">
      <c r="A76" s="120"/>
      <c r="B76" s="189" t="str">
        <f>IF('Baseline Paddock Data'!B80="","",'Baseline Paddock Data'!B80)</f>
        <v/>
      </c>
      <c r="C76" s="190" t="str">
        <f>IF('Baseline Paddock Data'!C80="","",'Baseline Paddock Data'!C80)</f>
        <v/>
      </c>
      <c r="D76" s="187" t="str">
        <f t="shared" si="32"/>
        <v/>
      </c>
      <c r="E76" s="305"/>
      <c r="F76" s="305"/>
      <c r="G76" s="305"/>
      <c r="H76" s="305"/>
      <c r="I76" s="305"/>
      <c r="J76" s="305"/>
      <c r="K76" s="305"/>
      <c r="L76" s="305"/>
      <c r="M76" s="305"/>
      <c r="N76" s="306"/>
      <c r="O76" s="307"/>
      <c r="P76" s="305"/>
      <c r="Q76" s="305"/>
      <c r="R76" s="308"/>
      <c r="U76" s="125">
        <f t="shared" si="24"/>
        <v>0</v>
      </c>
      <c r="V76" s="125">
        <f t="shared" si="25"/>
        <v>0</v>
      </c>
      <c r="W76" s="125">
        <f t="shared" si="26"/>
        <v>0</v>
      </c>
      <c r="X76" s="125">
        <f t="shared" si="27"/>
        <v>0</v>
      </c>
      <c r="Y76" s="125">
        <f t="shared" si="28"/>
        <v>0</v>
      </c>
      <c r="Z76" s="125">
        <f t="shared" si="29"/>
        <v>0</v>
      </c>
      <c r="AA76" s="125">
        <f t="shared" si="30"/>
        <v>0</v>
      </c>
      <c r="AB76" s="125">
        <f t="shared" si="31"/>
        <v>0</v>
      </c>
      <c r="AC76" s="125" t="e">
        <f>IF(#REF!="",0,#REF!*AC$5)</f>
        <v>#REF!</v>
      </c>
      <c r="AD76" s="125" t="e">
        <f>IF(#REF!="",0,#REF!*AD$5)</f>
        <v>#REF!</v>
      </c>
      <c r="AE76" s="125" t="e">
        <f>IF(#REF!="",0,#REF!*AE$5)</f>
        <v>#REF!</v>
      </c>
      <c r="AF76" s="125" t="e">
        <f>IF(#REF!="",0,#REF!*AF$5)</f>
        <v>#REF!</v>
      </c>
      <c r="AG76" s="125" t="e">
        <f>IF(#REF!="",0,#REF!*AG$5)</f>
        <v>#REF!</v>
      </c>
      <c r="AH76" s="125" t="e">
        <f>IF(#REF!="",0,#REF!*AH$5)</f>
        <v>#REF!</v>
      </c>
      <c r="AI76" s="125">
        <f t="shared" si="33"/>
        <v>0</v>
      </c>
      <c r="AJ76" s="125">
        <f t="shared" si="12"/>
        <v>0</v>
      </c>
    </row>
    <row r="77" spans="1:36" ht="59.5" customHeight="1">
      <c r="A77" s="120"/>
      <c r="B77" s="189" t="str">
        <f>IF('Baseline Paddock Data'!B81="","",'Baseline Paddock Data'!B81)</f>
        <v/>
      </c>
      <c r="C77" s="190" t="str">
        <f>IF('Baseline Paddock Data'!C81="","",'Baseline Paddock Data'!C81)</f>
        <v/>
      </c>
      <c r="D77" s="187" t="str">
        <f t="shared" si="32"/>
        <v/>
      </c>
      <c r="E77" s="305"/>
      <c r="F77" s="305"/>
      <c r="G77" s="305"/>
      <c r="H77" s="305"/>
      <c r="I77" s="305"/>
      <c r="J77" s="305"/>
      <c r="K77" s="305"/>
      <c r="L77" s="305"/>
      <c r="M77" s="305"/>
      <c r="N77" s="306"/>
      <c r="O77" s="307"/>
      <c r="P77" s="305"/>
      <c r="Q77" s="305"/>
      <c r="R77" s="308"/>
      <c r="U77" s="125">
        <f t="shared" si="24"/>
        <v>0</v>
      </c>
      <c r="V77" s="125">
        <f t="shared" si="25"/>
        <v>0</v>
      </c>
      <c r="W77" s="125">
        <f t="shared" si="26"/>
        <v>0</v>
      </c>
      <c r="X77" s="125">
        <f t="shared" si="27"/>
        <v>0</v>
      </c>
      <c r="Y77" s="125">
        <f t="shared" si="28"/>
        <v>0</v>
      </c>
      <c r="Z77" s="125">
        <f t="shared" si="29"/>
        <v>0</v>
      </c>
      <c r="AA77" s="125">
        <f t="shared" si="30"/>
        <v>0</v>
      </c>
      <c r="AB77" s="125">
        <f t="shared" si="31"/>
        <v>0</v>
      </c>
      <c r="AC77" s="125" t="e">
        <f>IF(#REF!="",0,#REF!*AC$5)</f>
        <v>#REF!</v>
      </c>
      <c r="AD77" s="125" t="e">
        <f>IF(#REF!="",0,#REF!*AD$5)</f>
        <v>#REF!</v>
      </c>
      <c r="AE77" s="125" t="e">
        <f>IF(#REF!="",0,#REF!*AE$5)</f>
        <v>#REF!</v>
      </c>
      <c r="AF77" s="125" t="e">
        <f>IF(#REF!="",0,#REF!*AF$5)</f>
        <v>#REF!</v>
      </c>
      <c r="AG77" s="125" t="e">
        <f>IF(#REF!="",0,#REF!*AG$5)</f>
        <v>#REF!</v>
      </c>
      <c r="AH77" s="125" t="e">
        <f>IF(#REF!="",0,#REF!*AH$5)</f>
        <v>#REF!</v>
      </c>
      <c r="AI77" s="125">
        <f t="shared" si="33"/>
        <v>0</v>
      </c>
      <c r="AJ77" s="125">
        <f t="shared" si="12"/>
        <v>0</v>
      </c>
    </row>
    <row r="78" spans="1:36" ht="59.5" customHeight="1">
      <c r="A78" s="120"/>
      <c r="B78" s="189" t="str">
        <f>IF('Baseline Paddock Data'!B82="","",'Baseline Paddock Data'!B82)</f>
        <v/>
      </c>
      <c r="C78" s="190" t="str">
        <f>IF('Baseline Paddock Data'!C82="","",'Baseline Paddock Data'!C82)</f>
        <v/>
      </c>
      <c r="D78" s="187" t="str">
        <f t="shared" si="32"/>
        <v/>
      </c>
      <c r="E78" s="305"/>
      <c r="F78" s="305"/>
      <c r="G78" s="305"/>
      <c r="H78" s="305"/>
      <c r="I78" s="305"/>
      <c r="J78" s="305"/>
      <c r="K78" s="305"/>
      <c r="L78" s="305"/>
      <c r="M78" s="305"/>
      <c r="N78" s="306"/>
      <c r="O78" s="307"/>
      <c r="P78" s="305"/>
      <c r="Q78" s="305"/>
      <c r="R78" s="308"/>
      <c r="U78" s="125">
        <f t="shared" si="24"/>
        <v>0</v>
      </c>
      <c r="V78" s="125">
        <f t="shared" si="25"/>
        <v>0</v>
      </c>
      <c r="W78" s="125">
        <f t="shared" si="26"/>
        <v>0</v>
      </c>
      <c r="X78" s="125">
        <f t="shared" si="27"/>
        <v>0</v>
      </c>
      <c r="Y78" s="125">
        <f t="shared" si="28"/>
        <v>0</v>
      </c>
      <c r="Z78" s="125">
        <f t="shared" si="29"/>
        <v>0</v>
      </c>
      <c r="AA78" s="125">
        <f t="shared" si="30"/>
        <v>0</v>
      </c>
      <c r="AB78" s="125">
        <f t="shared" si="31"/>
        <v>0</v>
      </c>
      <c r="AC78" s="125" t="e">
        <f>IF(#REF!="",0,#REF!*AC$5)</f>
        <v>#REF!</v>
      </c>
      <c r="AD78" s="125" t="e">
        <f>IF(#REF!="",0,#REF!*AD$5)</f>
        <v>#REF!</v>
      </c>
      <c r="AE78" s="125" t="e">
        <f>IF(#REF!="",0,#REF!*AE$5)</f>
        <v>#REF!</v>
      </c>
      <c r="AF78" s="125" t="e">
        <f>IF(#REF!="",0,#REF!*AF$5)</f>
        <v>#REF!</v>
      </c>
      <c r="AG78" s="125" t="e">
        <f>IF(#REF!="",0,#REF!*AG$5)</f>
        <v>#REF!</v>
      </c>
      <c r="AH78" s="125" t="e">
        <f>IF(#REF!="",0,#REF!*AH$5)</f>
        <v>#REF!</v>
      </c>
      <c r="AI78" s="125">
        <f t="shared" si="33"/>
        <v>0</v>
      </c>
      <c r="AJ78" s="125">
        <f t="shared" si="12"/>
        <v>0</v>
      </c>
    </row>
    <row r="79" spans="1:36" ht="59.5" customHeight="1">
      <c r="A79" s="120"/>
      <c r="B79" s="189" t="str">
        <f>IF('Baseline Paddock Data'!B83="","",'Baseline Paddock Data'!B83)</f>
        <v/>
      </c>
      <c r="C79" s="190" t="str">
        <f>IF('Baseline Paddock Data'!C83="","",'Baseline Paddock Data'!C83)</f>
        <v/>
      </c>
      <c r="D79" s="187" t="str">
        <f t="shared" si="32"/>
        <v/>
      </c>
      <c r="E79" s="305"/>
      <c r="F79" s="305"/>
      <c r="G79" s="305"/>
      <c r="H79" s="305"/>
      <c r="I79" s="305"/>
      <c r="J79" s="305"/>
      <c r="K79" s="305"/>
      <c r="L79" s="305"/>
      <c r="M79" s="305"/>
      <c r="N79" s="306"/>
      <c r="O79" s="307"/>
      <c r="P79" s="305"/>
      <c r="Q79" s="305"/>
      <c r="R79" s="308"/>
      <c r="U79" s="125">
        <f t="shared" si="24"/>
        <v>0</v>
      </c>
      <c r="V79" s="125">
        <f t="shared" si="25"/>
        <v>0</v>
      </c>
      <c r="W79" s="125">
        <f t="shared" si="26"/>
        <v>0</v>
      </c>
      <c r="X79" s="125">
        <f t="shared" si="27"/>
        <v>0</v>
      </c>
      <c r="Y79" s="125">
        <f t="shared" si="28"/>
        <v>0</v>
      </c>
      <c r="Z79" s="125">
        <f t="shared" si="29"/>
        <v>0</v>
      </c>
      <c r="AA79" s="125">
        <f t="shared" si="30"/>
        <v>0</v>
      </c>
      <c r="AB79" s="125">
        <f t="shared" si="31"/>
        <v>0</v>
      </c>
      <c r="AC79" s="125" t="e">
        <f>IF(#REF!="",0,#REF!*AC$5)</f>
        <v>#REF!</v>
      </c>
      <c r="AD79" s="125" t="e">
        <f>IF(#REF!="",0,#REF!*AD$5)</f>
        <v>#REF!</v>
      </c>
      <c r="AE79" s="125" t="e">
        <f>IF(#REF!="",0,#REF!*AE$5)</f>
        <v>#REF!</v>
      </c>
      <c r="AF79" s="125" t="e">
        <f>IF(#REF!="",0,#REF!*AF$5)</f>
        <v>#REF!</v>
      </c>
      <c r="AG79" s="125" t="e">
        <f>IF(#REF!="",0,#REF!*AG$5)</f>
        <v>#REF!</v>
      </c>
      <c r="AH79" s="125" t="e">
        <f>IF(#REF!="",0,#REF!*AH$5)</f>
        <v>#REF!</v>
      </c>
      <c r="AI79" s="125">
        <f t="shared" si="33"/>
        <v>0</v>
      </c>
      <c r="AJ79" s="125">
        <f t="shared" si="12"/>
        <v>0</v>
      </c>
    </row>
    <row r="80" spans="1:36" ht="59.5" customHeight="1">
      <c r="A80" s="120"/>
      <c r="B80" s="189" t="str">
        <f>IF('Baseline Paddock Data'!B84="","",'Baseline Paddock Data'!B84)</f>
        <v/>
      </c>
      <c r="C80" s="190" t="str">
        <f>IF('Baseline Paddock Data'!C84="","",'Baseline Paddock Data'!C84)</f>
        <v/>
      </c>
      <c r="D80" s="187" t="str">
        <f t="shared" si="32"/>
        <v/>
      </c>
      <c r="E80" s="305"/>
      <c r="F80" s="305"/>
      <c r="G80" s="305"/>
      <c r="H80" s="305"/>
      <c r="I80" s="305"/>
      <c r="J80" s="305"/>
      <c r="K80" s="305"/>
      <c r="L80" s="305"/>
      <c r="M80" s="305"/>
      <c r="N80" s="306"/>
      <c r="O80" s="307"/>
      <c r="P80" s="305"/>
      <c r="Q80" s="305"/>
      <c r="R80" s="308"/>
      <c r="U80" s="125">
        <f t="shared" si="24"/>
        <v>0</v>
      </c>
      <c r="V80" s="125">
        <f t="shared" si="25"/>
        <v>0</v>
      </c>
      <c r="W80" s="125">
        <f t="shared" si="26"/>
        <v>0</v>
      </c>
      <c r="X80" s="125">
        <f t="shared" si="27"/>
        <v>0</v>
      </c>
      <c r="Y80" s="125">
        <f t="shared" si="28"/>
        <v>0</v>
      </c>
      <c r="Z80" s="125">
        <f t="shared" si="29"/>
        <v>0</v>
      </c>
      <c r="AA80" s="125">
        <f t="shared" si="30"/>
        <v>0</v>
      </c>
      <c r="AB80" s="125">
        <f t="shared" si="31"/>
        <v>0</v>
      </c>
      <c r="AC80" s="125" t="e">
        <f>IF(#REF!="",0,#REF!*AC$5)</f>
        <v>#REF!</v>
      </c>
      <c r="AD80" s="125" t="e">
        <f>IF(#REF!="",0,#REF!*AD$5)</f>
        <v>#REF!</v>
      </c>
      <c r="AE80" s="125" t="e">
        <f>IF(#REF!="",0,#REF!*AE$5)</f>
        <v>#REF!</v>
      </c>
      <c r="AF80" s="125" t="e">
        <f>IF(#REF!="",0,#REF!*AF$5)</f>
        <v>#REF!</v>
      </c>
      <c r="AG80" s="125" t="e">
        <f>IF(#REF!="",0,#REF!*AG$5)</f>
        <v>#REF!</v>
      </c>
      <c r="AH80" s="125" t="e">
        <f>IF(#REF!="",0,#REF!*AH$5)</f>
        <v>#REF!</v>
      </c>
      <c r="AI80" s="125">
        <f t="shared" si="33"/>
        <v>0</v>
      </c>
      <c r="AJ80" s="125">
        <f t="shared" si="12"/>
        <v>0</v>
      </c>
    </row>
    <row r="81" spans="1:36" ht="59.5" customHeight="1">
      <c r="A81" s="120"/>
      <c r="B81" s="189" t="str">
        <f>IF('Baseline Paddock Data'!B85="","",'Baseline Paddock Data'!B85)</f>
        <v/>
      </c>
      <c r="C81" s="190" t="str">
        <f>IF('Baseline Paddock Data'!C85="","",'Baseline Paddock Data'!C85)</f>
        <v/>
      </c>
      <c r="D81" s="187" t="str">
        <f t="shared" si="32"/>
        <v/>
      </c>
      <c r="E81" s="305"/>
      <c r="F81" s="305"/>
      <c r="G81" s="305"/>
      <c r="H81" s="305"/>
      <c r="I81" s="305"/>
      <c r="J81" s="305"/>
      <c r="K81" s="305"/>
      <c r="L81" s="305"/>
      <c r="M81" s="305"/>
      <c r="N81" s="306"/>
      <c r="O81" s="307"/>
      <c r="P81" s="305"/>
      <c r="Q81" s="305"/>
      <c r="R81" s="308"/>
      <c r="U81" s="125">
        <f t="shared" si="24"/>
        <v>0</v>
      </c>
      <c r="V81" s="125">
        <f t="shared" si="25"/>
        <v>0</v>
      </c>
      <c r="W81" s="125">
        <f t="shared" si="26"/>
        <v>0</v>
      </c>
      <c r="X81" s="125">
        <f t="shared" si="27"/>
        <v>0</v>
      </c>
      <c r="Y81" s="125">
        <f t="shared" si="28"/>
        <v>0</v>
      </c>
      <c r="Z81" s="125">
        <f t="shared" si="29"/>
        <v>0</v>
      </c>
      <c r="AA81" s="125">
        <f t="shared" si="30"/>
        <v>0</v>
      </c>
      <c r="AB81" s="125">
        <f t="shared" si="31"/>
        <v>0</v>
      </c>
      <c r="AC81" s="125" t="e">
        <f>IF(#REF!="",0,#REF!*AC$5)</f>
        <v>#REF!</v>
      </c>
      <c r="AD81" s="125" t="e">
        <f>IF(#REF!="",0,#REF!*AD$5)</f>
        <v>#REF!</v>
      </c>
      <c r="AE81" s="125" t="e">
        <f>IF(#REF!="",0,#REF!*AE$5)</f>
        <v>#REF!</v>
      </c>
      <c r="AF81" s="125" t="e">
        <f>IF(#REF!="",0,#REF!*AF$5)</f>
        <v>#REF!</v>
      </c>
      <c r="AG81" s="125" t="e">
        <f>IF(#REF!="",0,#REF!*AG$5)</f>
        <v>#REF!</v>
      </c>
      <c r="AH81" s="125" t="e">
        <f>IF(#REF!="",0,#REF!*AH$5)</f>
        <v>#REF!</v>
      </c>
      <c r="AI81" s="125">
        <f t="shared" si="33"/>
        <v>0</v>
      </c>
      <c r="AJ81" s="125">
        <f t="shared" si="12"/>
        <v>0</v>
      </c>
    </row>
    <row r="82" spans="1:36" ht="59.5" customHeight="1">
      <c r="A82" s="120"/>
      <c r="B82" s="189" t="str">
        <f>IF('Baseline Paddock Data'!B86="","",'Baseline Paddock Data'!B86)</f>
        <v/>
      </c>
      <c r="C82" s="190" t="str">
        <f>IF('Baseline Paddock Data'!C86="","",'Baseline Paddock Data'!C86)</f>
        <v/>
      </c>
      <c r="D82" s="187" t="str">
        <f t="shared" si="32"/>
        <v/>
      </c>
      <c r="E82" s="305"/>
      <c r="F82" s="305"/>
      <c r="G82" s="305"/>
      <c r="H82" s="305"/>
      <c r="I82" s="305"/>
      <c r="J82" s="305"/>
      <c r="K82" s="305"/>
      <c r="L82" s="305"/>
      <c r="M82" s="305"/>
      <c r="N82" s="306"/>
      <c r="O82" s="307"/>
      <c r="P82" s="305"/>
      <c r="Q82" s="305"/>
      <c r="R82" s="308"/>
      <c r="U82" s="125">
        <f t="shared" si="24"/>
        <v>0</v>
      </c>
      <c r="V82" s="125">
        <f t="shared" si="25"/>
        <v>0</v>
      </c>
      <c r="W82" s="125">
        <f t="shared" si="26"/>
        <v>0</v>
      </c>
      <c r="X82" s="125">
        <f t="shared" si="27"/>
        <v>0</v>
      </c>
      <c r="Y82" s="125">
        <f t="shared" si="28"/>
        <v>0</v>
      </c>
      <c r="Z82" s="125">
        <f t="shared" si="29"/>
        <v>0</v>
      </c>
      <c r="AA82" s="125">
        <f t="shared" si="30"/>
        <v>0</v>
      </c>
      <c r="AB82" s="125">
        <f t="shared" si="31"/>
        <v>0</v>
      </c>
      <c r="AC82" s="125" t="e">
        <f>IF(#REF!="",0,#REF!*AC$5)</f>
        <v>#REF!</v>
      </c>
      <c r="AD82" s="125" t="e">
        <f>IF(#REF!="",0,#REF!*AD$5)</f>
        <v>#REF!</v>
      </c>
      <c r="AE82" s="125" t="e">
        <f>IF(#REF!="",0,#REF!*AE$5)</f>
        <v>#REF!</v>
      </c>
      <c r="AF82" s="125" t="e">
        <f>IF(#REF!="",0,#REF!*AF$5)</f>
        <v>#REF!</v>
      </c>
      <c r="AG82" s="125" t="e">
        <f>IF(#REF!="",0,#REF!*AG$5)</f>
        <v>#REF!</v>
      </c>
      <c r="AH82" s="125" t="e">
        <f>IF(#REF!="",0,#REF!*AH$5)</f>
        <v>#REF!</v>
      </c>
      <c r="AI82" s="125">
        <f t="shared" si="33"/>
        <v>0</v>
      </c>
      <c r="AJ82" s="125">
        <f t="shared" si="12"/>
        <v>0</v>
      </c>
    </row>
    <row r="83" spans="1:36" ht="59.5" customHeight="1">
      <c r="A83" s="120"/>
      <c r="B83" s="189" t="str">
        <f>IF('Baseline Paddock Data'!B87="","",'Baseline Paddock Data'!B87)</f>
        <v/>
      </c>
      <c r="C83" s="190" t="str">
        <f>IF('Baseline Paddock Data'!C87="","",'Baseline Paddock Data'!C87)</f>
        <v/>
      </c>
      <c r="D83" s="187" t="str">
        <f t="shared" si="32"/>
        <v/>
      </c>
      <c r="E83" s="305"/>
      <c r="F83" s="305"/>
      <c r="G83" s="305"/>
      <c r="H83" s="305"/>
      <c r="I83" s="305"/>
      <c r="J83" s="305"/>
      <c r="K83" s="305"/>
      <c r="L83" s="305"/>
      <c r="M83" s="305"/>
      <c r="N83" s="306"/>
      <c r="O83" s="307"/>
      <c r="P83" s="305"/>
      <c r="Q83" s="305"/>
      <c r="R83" s="308"/>
      <c r="U83" s="125">
        <f t="shared" si="24"/>
        <v>0</v>
      </c>
      <c r="V83" s="125">
        <f t="shared" si="25"/>
        <v>0</v>
      </c>
      <c r="W83" s="125">
        <f t="shared" si="26"/>
        <v>0</v>
      </c>
      <c r="X83" s="125">
        <f t="shared" si="27"/>
        <v>0</v>
      </c>
      <c r="Y83" s="125">
        <f t="shared" si="28"/>
        <v>0</v>
      </c>
      <c r="Z83" s="125">
        <f t="shared" si="29"/>
        <v>0</v>
      </c>
      <c r="AA83" s="125">
        <f t="shared" si="30"/>
        <v>0</v>
      </c>
      <c r="AB83" s="125">
        <f t="shared" si="31"/>
        <v>0</v>
      </c>
      <c r="AC83" s="125" t="e">
        <f>IF(#REF!="",0,#REF!*AC$5)</f>
        <v>#REF!</v>
      </c>
      <c r="AD83" s="125" t="e">
        <f>IF(#REF!="",0,#REF!*AD$5)</f>
        <v>#REF!</v>
      </c>
      <c r="AE83" s="125" t="e">
        <f>IF(#REF!="",0,#REF!*AE$5)</f>
        <v>#REF!</v>
      </c>
      <c r="AF83" s="125" t="e">
        <f>IF(#REF!="",0,#REF!*AF$5)</f>
        <v>#REF!</v>
      </c>
      <c r="AG83" s="125" t="e">
        <f>IF(#REF!="",0,#REF!*AG$5)</f>
        <v>#REF!</v>
      </c>
      <c r="AH83" s="125" t="e">
        <f>IF(#REF!="",0,#REF!*AH$5)</f>
        <v>#REF!</v>
      </c>
      <c r="AI83" s="125">
        <f t="shared" si="33"/>
        <v>0</v>
      </c>
      <c r="AJ83" s="125">
        <f t="shared" si="12"/>
        <v>0</v>
      </c>
    </row>
    <row r="84" spans="1:36" ht="59.5" customHeight="1">
      <c r="A84" s="120"/>
      <c r="B84" s="189" t="str">
        <f>IF('Baseline Paddock Data'!B88="","",'Baseline Paddock Data'!B88)</f>
        <v/>
      </c>
      <c r="C84" s="190" t="str">
        <f>IF('Baseline Paddock Data'!C88="","",'Baseline Paddock Data'!C88)</f>
        <v/>
      </c>
      <c r="D84" s="187" t="str">
        <f t="shared" si="32"/>
        <v/>
      </c>
      <c r="E84" s="305"/>
      <c r="F84" s="305"/>
      <c r="G84" s="305"/>
      <c r="H84" s="305"/>
      <c r="I84" s="305"/>
      <c r="J84" s="305"/>
      <c r="K84" s="305"/>
      <c r="L84" s="305"/>
      <c r="M84" s="305"/>
      <c r="N84" s="306"/>
      <c r="O84" s="307"/>
      <c r="P84" s="305"/>
      <c r="Q84" s="305"/>
      <c r="R84" s="308"/>
      <c r="U84" s="125">
        <f t="shared" si="24"/>
        <v>0</v>
      </c>
      <c r="V84" s="125">
        <f t="shared" si="25"/>
        <v>0</v>
      </c>
      <c r="W84" s="125">
        <f t="shared" si="26"/>
        <v>0</v>
      </c>
      <c r="X84" s="125">
        <f t="shared" si="27"/>
        <v>0</v>
      </c>
      <c r="Y84" s="125">
        <f t="shared" si="28"/>
        <v>0</v>
      </c>
      <c r="Z84" s="125">
        <f t="shared" si="29"/>
        <v>0</v>
      </c>
      <c r="AA84" s="125">
        <f t="shared" si="30"/>
        <v>0</v>
      </c>
      <c r="AB84" s="125">
        <f t="shared" si="31"/>
        <v>0</v>
      </c>
      <c r="AC84" s="125" t="e">
        <f>IF(#REF!="",0,#REF!*AC$5)</f>
        <v>#REF!</v>
      </c>
      <c r="AD84" s="125" t="e">
        <f>IF(#REF!="",0,#REF!*AD$5)</f>
        <v>#REF!</v>
      </c>
      <c r="AE84" s="125" t="e">
        <f>IF(#REF!="",0,#REF!*AE$5)</f>
        <v>#REF!</v>
      </c>
      <c r="AF84" s="125" t="e">
        <f>IF(#REF!="",0,#REF!*AF$5)</f>
        <v>#REF!</v>
      </c>
      <c r="AG84" s="125" t="e">
        <f>IF(#REF!="",0,#REF!*AG$5)</f>
        <v>#REF!</v>
      </c>
      <c r="AH84" s="125" t="e">
        <f>IF(#REF!="",0,#REF!*AH$5)</f>
        <v>#REF!</v>
      </c>
      <c r="AI84" s="125">
        <f t="shared" si="33"/>
        <v>0</v>
      </c>
      <c r="AJ84" s="125">
        <f t="shared" si="12"/>
        <v>0</v>
      </c>
    </row>
    <row r="85" spans="1:36" ht="59.5" customHeight="1">
      <c r="A85" s="120"/>
      <c r="B85" s="189" t="str">
        <f>IF('Baseline Paddock Data'!B89="","",'Baseline Paddock Data'!B89)</f>
        <v/>
      </c>
      <c r="C85" s="190" t="str">
        <f>IF('Baseline Paddock Data'!C89="","",'Baseline Paddock Data'!C89)</f>
        <v/>
      </c>
      <c r="D85" s="187" t="str">
        <f t="shared" si="32"/>
        <v/>
      </c>
      <c r="E85" s="305"/>
      <c r="F85" s="305"/>
      <c r="G85" s="305"/>
      <c r="H85" s="305"/>
      <c r="I85" s="305"/>
      <c r="J85" s="305"/>
      <c r="K85" s="305"/>
      <c r="L85" s="305"/>
      <c r="M85" s="305"/>
      <c r="N85" s="306"/>
      <c r="O85" s="307"/>
      <c r="P85" s="305"/>
      <c r="Q85" s="305"/>
      <c r="R85" s="308"/>
      <c r="U85" s="125">
        <f t="shared" si="24"/>
        <v>0</v>
      </c>
      <c r="V85" s="125">
        <f t="shared" si="25"/>
        <v>0</v>
      </c>
      <c r="W85" s="125">
        <f t="shared" si="26"/>
        <v>0</v>
      </c>
      <c r="X85" s="125">
        <f t="shared" si="27"/>
        <v>0</v>
      </c>
      <c r="Y85" s="125">
        <f t="shared" si="28"/>
        <v>0</v>
      </c>
      <c r="Z85" s="125">
        <f t="shared" si="29"/>
        <v>0</v>
      </c>
      <c r="AA85" s="125">
        <f t="shared" si="30"/>
        <v>0</v>
      </c>
      <c r="AB85" s="125">
        <f t="shared" si="31"/>
        <v>0</v>
      </c>
      <c r="AC85" s="125" t="e">
        <f>IF(#REF!="",0,#REF!*AC$5)</f>
        <v>#REF!</v>
      </c>
      <c r="AD85" s="125" t="e">
        <f>IF(#REF!="",0,#REF!*AD$5)</f>
        <v>#REF!</v>
      </c>
      <c r="AE85" s="125" t="e">
        <f>IF(#REF!="",0,#REF!*AE$5)</f>
        <v>#REF!</v>
      </c>
      <c r="AF85" s="125" t="e">
        <f>IF(#REF!="",0,#REF!*AF$5)</f>
        <v>#REF!</v>
      </c>
      <c r="AG85" s="125" t="e">
        <f>IF(#REF!="",0,#REF!*AG$5)</f>
        <v>#REF!</v>
      </c>
      <c r="AH85" s="125" t="e">
        <f>IF(#REF!="",0,#REF!*AH$5)</f>
        <v>#REF!</v>
      </c>
      <c r="AI85" s="125">
        <f t="shared" si="33"/>
        <v>0</v>
      </c>
      <c r="AJ85" s="125">
        <f t="shared" ref="AJ85:AJ116" si="34">IF(N85="",0,N85*AJ$5)</f>
        <v>0</v>
      </c>
    </row>
    <row r="86" spans="1:36" ht="59.5" customHeight="1">
      <c r="A86" s="120"/>
      <c r="B86" s="189" t="str">
        <f>IF('Baseline Paddock Data'!B90="","",'Baseline Paddock Data'!B90)</f>
        <v/>
      </c>
      <c r="C86" s="190" t="str">
        <f>IF('Baseline Paddock Data'!C90="","",'Baseline Paddock Data'!C90)</f>
        <v/>
      </c>
      <c r="D86" s="187" t="str">
        <f t="shared" si="32"/>
        <v/>
      </c>
      <c r="E86" s="305"/>
      <c r="F86" s="305"/>
      <c r="G86" s="305"/>
      <c r="H86" s="305"/>
      <c r="I86" s="305"/>
      <c r="J86" s="305"/>
      <c r="K86" s="305"/>
      <c r="L86" s="305"/>
      <c r="M86" s="305"/>
      <c r="N86" s="306"/>
      <c r="O86" s="307"/>
      <c r="P86" s="305"/>
      <c r="Q86" s="305"/>
      <c r="R86" s="308"/>
      <c r="U86" s="125">
        <f t="shared" si="24"/>
        <v>0</v>
      </c>
      <c r="V86" s="125">
        <f t="shared" si="25"/>
        <v>0</v>
      </c>
      <c r="W86" s="125">
        <f t="shared" si="26"/>
        <v>0</v>
      </c>
      <c r="X86" s="125">
        <f t="shared" si="27"/>
        <v>0</v>
      </c>
      <c r="Y86" s="125">
        <f t="shared" si="28"/>
        <v>0</v>
      </c>
      <c r="Z86" s="125">
        <f t="shared" si="29"/>
        <v>0</v>
      </c>
      <c r="AA86" s="125">
        <f t="shared" si="30"/>
        <v>0</v>
      </c>
      <c r="AB86" s="125">
        <f t="shared" si="31"/>
        <v>0</v>
      </c>
      <c r="AC86" s="125" t="e">
        <f>IF(#REF!="",0,#REF!*AC$5)</f>
        <v>#REF!</v>
      </c>
      <c r="AD86" s="125" t="e">
        <f>IF(#REF!="",0,#REF!*AD$5)</f>
        <v>#REF!</v>
      </c>
      <c r="AE86" s="125" t="e">
        <f>IF(#REF!="",0,#REF!*AE$5)</f>
        <v>#REF!</v>
      </c>
      <c r="AF86" s="125" t="e">
        <f>IF(#REF!="",0,#REF!*AF$5)</f>
        <v>#REF!</v>
      </c>
      <c r="AG86" s="125" t="e">
        <f>IF(#REF!="",0,#REF!*AG$5)</f>
        <v>#REF!</v>
      </c>
      <c r="AH86" s="125" t="e">
        <f>IF(#REF!="",0,#REF!*AH$5)</f>
        <v>#REF!</v>
      </c>
      <c r="AI86" s="125">
        <f t="shared" si="33"/>
        <v>0</v>
      </c>
      <c r="AJ86" s="125">
        <f t="shared" si="34"/>
        <v>0</v>
      </c>
    </row>
    <row r="87" spans="1:36" ht="59.5" customHeight="1">
      <c r="A87" s="120"/>
      <c r="B87" s="189" t="str">
        <f>IF('Baseline Paddock Data'!B91="","",'Baseline Paddock Data'!B91)</f>
        <v/>
      </c>
      <c r="C87" s="190" t="str">
        <f>IF('Baseline Paddock Data'!C91="","",'Baseline Paddock Data'!C91)</f>
        <v/>
      </c>
      <c r="D87" s="187" t="str">
        <f t="shared" si="32"/>
        <v/>
      </c>
      <c r="E87" s="305"/>
      <c r="F87" s="305"/>
      <c r="G87" s="305"/>
      <c r="H87" s="305"/>
      <c r="I87" s="305"/>
      <c r="J87" s="305"/>
      <c r="K87" s="305"/>
      <c r="L87" s="305"/>
      <c r="M87" s="305"/>
      <c r="N87" s="306"/>
      <c r="O87" s="307"/>
      <c r="P87" s="305"/>
      <c r="Q87" s="305"/>
      <c r="R87" s="308"/>
      <c r="U87" s="125">
        <f t="shared" si="24"/>
        <v>0</v>
      </c>
      <c r="V87" s="125">
        <f t="shared" si="25"/>
        <v>0</v>
      </c>
      <c r="W87" s="125">
        <f t="shared" si="26"/>
        <v>0</v>
      </c>
      <c r="X87" s="125">
        <f t="shared" si="27"/>
        <v>0</v>
      </c>
      <c r="Y87" s="125">
        <f t="shared" si="28"/>
        <v>0</v>
      </c>
      <c r="Z87" s="125">
        <f t="shared" si="29"/>
        <v>0</v>
      </c>
      <c r="AA87" s="125">
        <f t="shared" si="30"/>
        <v>0</v>
      </c>
      <c r="AB87" s="125">
        <f t="shared" si="31"/>
        <v>0</v>
      </c>
      <c r="AC87" s="125" t="e">
        <f>IF(#REF!="",0,#REF!*AC$5)</f>
        <v>#REF!</v>
      </c>
      <c r="AD87" s="125" t="e">
        <f>IF(#REF!="",0,#REF!*AD$5)</f>
        <v>#REF!</v>
      </c>
      <c r="AE87" s="125" t="e">
        <f>IF(#REF!="",0,#REF!*AE$5)</f>
        <v>#REF!</v>
      </c>
      <c r="AF87" s="125" t="e">
        <f>IF(#REF!="",0,#REF!*AF$5)</f>
        <v>#REF!</v>
      </c>
      <c r="AG87" s="125" t="e">
        <f>IF(#REF!="",0,#REF!*AG$5)</f>
        <v>#REF!</v>
      </c>
      <c r="AH87" s="125" t="e">
        <f>IF(#REF!="",0,#REF!*AH$5)</f>
        <v>#REF!</v>
      </c>
      <c r="AI87" s="125">
        <f t="shared" si="33"/>
        <v>0</v>
      </c>
      <c r="AJ87" s="125">
        <f t="shared" si="34"/>
        <v>0</v>
      </c>
    </row>
    <row r="88" spans="1:36" ht="59.5" customHeight="1">
      <c r="A88" s="120"/>
      <c r="B88" s="189" t="str">
        <f>IF('Baseline Paddock Data'!B92="","",'Baseline Paddock Data'!B92)</f>
        <v/>
      </c>
      <c r="C88" s="190" t="str">
        <f>IF('Baseline Paddock Data'!C92="","",'Baseline Paddock Data'!C92)</f>
        <v/>
      </c>
      <c r="D88" s="187" t="str">
        <f t="shared" si="32"/>
        <v/>
      </c>
      <c r="E88" s="305"/>
      <c r="F88" s="305"/>
      <c r="G88" s="305"/>
      <c r="H88" s="305"/>
      <c r="I88" s="305"/>
      <c r="J88" s="305"/>
      <c r="K88" s="305"/>
      <c r="L88" s="305"/>
      <c r="M88" s="305"/>
      <c r="N88" s="306"/>
      <c r="O88" s="307"/>
      <c r="P88" s="305"/>
      <c r="Q88" s="305"/>
      <c r="R88" s="308"/>
      <c r="U88" s="125">
        <f t="shared" si="24"/>
        <v>0</v>
      </c>
      <c r="V88" s="125">
        <f t="shared" si="25"/>
        <v>0</v>
      </c>
      <c r="W88" s="125">
        <f t="shared" si="26"/>
        <v>0</v>
      </c>
      <c r="X88" s="125">
        <f t="shared" si="27"/>
        <v>0</v>
      </c>
      <c r="Y88" s="125">
        <f t="shared" si="28"/>
        <v>0</v>
      </c>
      <c r="Z88" s="125">
        <f t="shared" si="29"/>
        <v>0</v>
      </c>
      <c r="AA88" s="125">
        <f t="shared" si="30"/>
        <v>0</v>
      </c>
      <c r="AB88" s="125">
        <f t="shared" si="31"/>
        <v>0</v>
      </c>
      <c r="AC88" s="125" t="e">
        <f>IF(#REF!="",0,#REF!*AC$5)</f>
        <v>#REF!</v>
      </c>
      <c r="AD88" s="125" t="e">
        <f>IF(#REF!="",0,#REF!*AD$5)</f>
        <v>#REF!</v>
      </c>
      <c r="AE88" s="125" t="e">
        <f>IF(#REF!="",0,#REF!*AE$5)</f>
        <v>#REF!</v>
      </c>
      <c r="AF88" s="125" t="e">
        <f>IF(#REF!="",0,#REF!*AF$5)</f>
        <v>#REF!</v>
      </c>
      <c r="AG88" s="125" t="e">
        <f>IF(#REF!="",0,#REF!*AG$5)</f>
        <v>#REF!</v>
      </c>
      <c r="AH88" s="125" t="e">
        <f>IF(#REF!="",0,#REF!*AH$5)</f>
        <v>#REF!</v>
      </c>
      <c r="AI88" s="125">
        <f t="shared" si="33"/>
        <v>0</v>
      </c>
      <c r="AJ88" s="125">
        <f t="shared" si="34"/>
        <v>0</v>
      </c>
    </row>
    <row r="89" spans="1:36" ht="59.5" customHeight="1">
      <c r="A89" s="120"/>
      <c r="B89" s="189" t="str">
        <f>IF('Baseline Paddock Data'!B93="","",'Baseline Paddock Data'!B93)</f>
        <v/>
      </c>
      <c r="C89" s="190" t="str">
        <f>IF('Baseline Paddock Data'!C93="","",'Baseline Paddock Data'!C93)</f>
        <v/>
      </c>
      <c r="D89" s="187" t="str">
        <f t="shared" si="32"/>
        <v/>
      </c>
      <c r="E89" s="305"/>
      <c r="F89" s="305"/>
      <c r="G89" s="305"/>
      <c r="H89" s="305"/>
      <c r="I89" s="305"/>
      <c r="J89" s="305"/>
      <c r="K89" s="305"/>
      <c r="L89" s="305"/>
      <c r="M89" s="305"/>
      <c r="N89" s="306"/>
      <c r="O89" s="307"/>
      <c r="P89" s="305"/>
      <c r="Q89" s="305"/>
      <c r="R89" s="308"/>
      <c r="U89" s="125">
        <f t="shared" si="24"/>
        <v>0</v>
      </c>
      <c r="V89" s="125">
        <f t="shared" si="25"/>
        <v>0</v>
      </c>
      <c r="W89" s="125">
        <f t="shared" si="26"/>
        <v>0</v>
      </c>
      <c r="X89" s="125">
        <f t="shared" si="27"/>
        <v>0</v>
      </c>
      <c r="Y89" s="125">
        <f t="shared" si="28"/>
        <v>0</v>
      </c>
      <c r="Z89" s="125">
        <f t="shared" si="29"/>
        <v>0</v>
      </c>
      <c r="AA89" s="125">
        <f t="shared" si="30"/>
        <v>0</v>
      </c>
      <c r="AB89" s="125">
        <f t="shared" si="31"/>
        <v>0</v>
      </c>
      <c r="AC89" s="125" t="e">
        <f>IF(#REF!="",0,#REF!*AC$5)</f>
        <v>#REF!</v>
      </c>
      <c r="AD89" s="125" t="e">
        <f>IF(#REF!="",0,#REF!*AD$5)</f>
        <v>#REF!</v>
      </c>
      <c r="AE89" s="125" t="e">
        <f>IF(#REF!="",0,#REF!*AE$5)</f>
        <v>#REF!</v>
      </c>
      <c r="AF89" s="125" t="e">
        <f>IF(#REF!="",0,#REF!*AF$5)</f>
        <v>#REF!</v>
      </c>
      <c r="AG89" s="125" t="e">
        <f>IF(#REF!="",0,#REF!*AG$5)</f>
        <v>#REF!</v>
      </c>
      <c r="AH89" s="125" t="e">
        <f>IF(#REF!="",0,#REF!*AH$5)</f>
        <v>#REF!</v>
      </c>
      <c r="AI89" s="125">
        <f t="shared" si="33"/>
        <v>0</v>
      </c>
      <c r="AJ89" s="125">
        <f t="shared" si="34"/>
        <v>0</v>
      </c>
    </row>
    <row r="90" spans="1:36" ht="59.5" customHeight="1">
      <c r="A90" s="120"/>
      <c r="B90" s="189" t="str">
        <f>IF('Baseline Paddock Data'!B94="","",'Baseline Paddock Data'!B94)</f>
        <v/>
      </c>
      <c r="C90" s="190" t="str">
        <f>IF('Baseline Paddock Data'!C94="","",'Baseline Paddock Data'!C94)</f>
        <v/>
      </c>
      <c r="D90" s="187" t="str">
        <f t="shared" si="32"/>
        <v/>
      </c>
      <c r="E90" s="305"/>
      <c r="F90" s="305"/>
      <c r="G90" s="305"/>
      <c r="H90" s="305"/>
      <c r="I90" s="305"/>
      <c r="J90" s="305"/>
      <c r="K90" s="305"/>
      <c r="L90" s="305"/>
      <c r="M90" s="305"/>
      <c r="N90" s="306"/>
      <c r="O90" s="307"/>
      <c r="P90" s="305"/>
      <c r="Q90" s="305"/>
      <c r="R90" s="308"/>
      <c r="U90" s="125">
        <f t="shared" si="24"/>
        <v>0</v>
      </c>
      <c r="V90" s="125">
        <f t="shared" si="25"/>
        <v>0</v>
      </c>
      <c r="W90" s="125">
        <f t="shared" si="26"/>
        <v>0</v>
      </c>
      <c r="X90" s="125">
        <f t="shared" si="27"/>
        <v>0</v>
      </c>
      <c r="Y90" s="125">
        <f t="shared" si="28"/>
        <v>0</v>
      </c>
      <c r="Z90" s="125">
        <f t="shared" si="29"/>
        <v>0</v>
      </c>
      <c r="AA90" s="125">
        <f t="shared" si="30"/>
        <v>0</v>
      </c>
      <c r="AB90" s="125">
        <f t="shared" si="31"/>
        <v>0</v>
      </c>
      <c r="AC90" s="125" t="e">
        <f>IF(#REF!="",0,#REF!*AC$5)</f>
        <v>#REF!</v>
      </c>
      <c r="AD90" s="125" t="e">
        <f>IF(#REF!="",0,#REF!*AD$5)</f>
        <v>#REF!</v>
      </c>
      <c r="AE90" s="125" t="e">
        <f>IF(#REF!="",0,#REF!*AE$5)</f>
        <v>#REF!</v>
      </c>
      <c r="AF90" s="125" t="e">
        <f>IF(#REF!="",0,#REF!*AF$5)</f>
        <v>#REF!</v>
      </c>
      <c r="AG90" s="125" t="e">
        <f>IF(#REF!="",0,#REF!*AG$5)</f>
        <v>#REF!</v>
      </c>
      <c r="AH90" s="125" t="e">
        <f>IF(#REF!="",0,#REF!*AH$5)</f>
        <v>#REF!</v>
      </c>
      <c r="AI90" s="125">
        <f t="shared" si="33"/>
        <v>0</v>
      </c>
      <c r="AJ90" s="125">
        <f t="shared" si="34"/>
        <v>0</v>
      </c>
    </row>
    <row r="91" spans="1:36" ht="59.5" customHeight="1">
      <c r="A91" s="120"/>
      <c r="B91" s="189" t="str">
        <f>IF('Baseline Paddock Data'!B95="","",'Baseline Paddock Data'!B95)</f>
        <v/>
      </c>
      <c r="C91" s="190" t="str">
        <f>IF('Baseline Paddock Data'!C95="","",'Baseline Paddock Data'!C95)</f>
        <v/>
      </c>
      <c r="D91" s="187" t="str">
        <f t="shared" si="32"/>
        <v/>
      </c>
      <c r="E91" s="305"/>
      <c r="F91" s="305"/>
      <c r="G91" s="305"/>
      <c r="H91" s="305"/>
      <c r="I91" s="305"/>
      <c r="J91" s="305"/>
      <c r="K91" s="305"/>
      <c r="L91" s="305"/>
      <c r="M91" s="305"/>
      <c r="N91" s="306"/>
      <c r="O91" s="307"/>
      <c r="P91" s="305"/>
      <c r="Q91" s="305"/>
      <c r="R91" s="308"/>
      <c r="U91" s="125">
        <f t="shared" si="24"/>
        <v>0</v>
      </c>
      <c r="V91" s="125">
        <f t="shared" si="25"/>
        <v>0</v>
      </c>
      <c r="W91" s="125">
        <f t="shared" si="26"/>
        <v>0</v>
      </c>
      <c r="X91" s="125">
        <f t="shared" si="27"/>
        <v>0</v>
      </c>
      <c r="Y91" s="125">
        <f t="shared" si="28"/>
        <v>0</v>
      </c>
      <c r="Z91" s="125">
        <f t="shared" si="29"/>
        <v>0</v>
      </c>
      <c r="AA91" s="125">
        <f t="shared" si="30"/>
        <v>0</v>
      </c>
      <c r="AB91" s="125">
        <f t="shared" si="31"/>
        <v>0</v>
      </c>
      <c r="AC91" s="125" t="e">
        <f>IF(#REF!="",0,#REF!*AC$5)</f>
        <v>#REF!</v>
      </c>
      <c r="AD91" s="125" t="e">
        <f>IF(#REF!="",0,#REF!*AD$5)</f>
        <v>#REF!</v>
      </c>
      <c r="AE91" s="125" t="e">
        <f>IF(#REF!="",0,#REF!*AE$5)</f>
        <v>#REF!</v>
      </c>
      <c r="AF91" s="125" t="e">
        <f>IF(#REF!="",0,#REF!*AF$5)</f>
        <v>#REF!</v>
      </c>
      <c r="AG91" s="125" t="e">
        <f>IF(#REF!="",0,#REF!*AG$5)</f>
        <v>#REF!</v>
      </c>
      <c r="AH91" s="125" t="e">
        <f>IF(#REF!="",0,#REF!*AH$5)</f>
        <v>#REF!</v>
      </c>
      <c r="AI91" s="125">
        <f t="shared" si="33"/>
        <v>0</v>
      </c>
      <c r="AJ91" s="125">
        <f t="shared" si="34"/>
        <v>0</v>
      </c>
    </row>
    <row r="92" spans="1:36" ht="59.5" customHeight="1">
      <c r="A92" s="120"/>
      <c r="B92" s="189" t="str">
        <f>IF('Baseline Paddock Data'!B96="","",'Baseline Paddock Data'!B96)</f>
        <v/>
      </c>
      <c r="C92" s="190" t="str">
        <f>IF('Baseline Paddock Data'!C96="","",'Baseline Paddock Data'!C96)</f>
        <v/>
      </c>
      <c r="D92" s="187" t="str">
        <f t="shared" si="32"/>
        <v/>
      </c>
      <c r="E92" s="305"/>
      <c r="F92" s="305"/>
      <c r="G92" s="305"/>
      <c r="H92" s="305"/>
      <c r="I92" s="305"/>
      <c r="J92" s="305"/>
      <c r="K92" s="305"/>
      <c r="L92" s="305"/>
      <c r="M92" s="305"/>
      <c r="N92" s="306"/>
      <c r="O92" s="307"/>
      <c r="P92" s="305"/>
      <c r="Q92" s="305"/>
      <c r="R92" s="308"/>
      <c r="U92" s="125">
        <f t="shared" si="24"/>
        <v>0</v>
      </c>
      <c r="V92" s="125">
        <f t="shared" si="25"/>
        <v>0</v>
      </c>
      <c r="W92" s="125">
        <f t="shared" si="26"/>
        <v>0</v>
      </c>
      <c r="X92" s="125">
        <f t="shared" si="27"/>
        <v>0</v>
      </c>
      <c r="Y92" s="125">
        <f t="shared" si="28"/>
        <v>0</v>
      </c>
      <c r="Z92" s="125">
        <f t="shared" si="29"/>
        <v>0</v>
      </c>
      <c r="AA92" s="125">
        <f t="shared" si="30"/>
        <v>0</v>
      </c>
      <c r="AB92" s="125">
        <f t="shared" si="31"/>
        <v>0</v>
      </c>
      <c r="AC92" s="125" t="e">
        <f>IF(#REF!="",0,#REF!*AC$5)</f>
        <v>#REF!</v>
      </c>
      <c r="AD92" s="125" t="e">
        <f>IF(#REF!="",0,#REF!*AD$5)</f>
        <v>#REF!</v>
      </c>
      <c r="AE92" s="125" t="e">
        <f>IF(#REF!="",0,#REF!*AE$5)</f>
        <v>#REF!</v>
      </c>
      <c r="AF92" s="125" t="e">
        <f>IF(#REF!="",0,#REF!*AF$5)</f>
        <v>#REF!</v>
      </c>
      <c r="AG92" s="125" t="e">
        <f>IF(#REF!="",0,#REF!*AG$5)</f>
        <v>#REF!</v>
      </c>
      <c r="AH92" s="125" t="e">
        <f>IF(#REF!="",0,#REF!*AH$5)</f>
        <v>#REF!</v>
      </c>
      <c r="AI92" s="125">
        <f t="shared" si="33"/>
        <v>0</v>
      </c>
      <c r="AJ92" s="125">
        <f t="shared" si="34"/>
        <v>0</v>
      </c>
    </row>
    <row r="93" spans="1:36" ht="59.5" customHeight="1">
      <c r="A93" s="120"/>
      <c r="B93" s="189" t="str">
        <f>IF('Baseline Paddock Data'!B97="","",'Baseline Paddock Data'!B97)</f>
        <v/>
      </c>
      <c r="C93" s="190" t="str">
        <f>IF('Baseline Paddock Data'!C97="","",'Baseline Paddock Data'!C97)</f>
        <v/>
      </c>
      <c r="D93" s="187" t="str">
        <f t="shared" si="32"/>
        <v/>
      </c>
      <c r="E93" s="305"/>
      <c r="F93" s="305"/>
      <c r="G93" s="305"/>
      <c r="H93" s="305"/>
      <c r="I93" s="305"/>
      <c r="J93" s="305"/>
      <c r="K93" s="305"/>
      <c r="L93" s="305"/>
      <c r="M93" s="305"/>
      <c r="N93" s="306"/>
      <c r="O93" s="307"/>
      <c r="P93" s="305"/>
      <c r="Q93" s="305"/>
      <c r="R93" s="308"/>
      <c r="U93" s="125">
        <f t="shared" si="24"/>
        <v>0</v>
      </c>
      <c r="V93" s="125">
        <f t="shared" si="25"/>
        <v>0</v>
      </c>
      <c r="W93" s="125">
        <f t="shared" si="26"/>
        <v>0</v>
      </c>
      <c r="X93" s="125">
        <f t="shared" si="27"/>
        <v>0</v>
      </c>
      <c r="Y93" s="125">
        <f t="shared" si="28"/>
        <v>0</v>
      </c>
      <c r="Z93" s="125">
        <f t="shared" si="29"/>
        <v>0</v>
      </c>
      <c r="AA93" s="125">
        <f t="shared" si="30"/>
        <v>0</v>
      </c>
      <c r="AB93" s="125">
        <f t="shared" si="31"/>
        <v>0</v>
      </c>
      <c r="AC93" s="125" t="e">
        <f>IF(#REF!="",0,#REF!*AC$5)</f>
        <v>#REF!</v>
      </c>
      <c r="AD93" s="125" t="e">
        <f>IF(#REF!="",0,#REF!*AD$5)</f>
        <v>#REF!</v>
      </c>
      <c r="AE93" s="125" t="e">
        <f>IF(#REF!="",0,#REF!*AE$5)</f>
        <v>#REF!</v>
      </c>
      <c r="AF93" s="125" t="e">
        <f>IF(#REF!="",0,#REF!*AF$5)</f>
        <v>#REF!</v>
      </c>
      <c r="AG93" s="125" t="e">
        <f>IF(#REF!="",0,#REF!*AG$5)</f>
        <v>#REF!</v>
      </c>
      <c r="AH93" s="125" t="e">
        <f>IF(#REF!="",0,#REF!*AH$5)</f>
        <v>#REF!</v>
      </c>
      <c r="AI93" s="125">
        <f t="shared" si="33"/>
        <v>0</v>
      </c>
      <c r="AJ93" s="125">
        <f t="shared" si="34"/>
        <v>0</v>
      </c>
    </row>
    <row r="94" spans="1:36" ht="59.5" customHeight="1">
      <c r="A94" s="120"/>
      <c r="B94" s="189" t="str">
        <f>IF('Baseline Paddock Data'!B98="","",'Baseline Paddock Data'!B98)</f>
        <v/>
      </c>
      <c r="C94" s="190" t="str">
        <f>IF('Baseline Paddock Data'!C98="","",'Baseline Paddock Data'!C98)</f>
        <v/>
      </c>
      <c r="D94" s="187" t="str">
        <f t="shared" si="32"/>
        <v/>
      </c>
      <c r="E94" s="305"/>
      <c r="F94" s="305"/>
      <c r="G94" s="305"/>
      <c r="H94" s="305"/>
      <c r="I94" s="305"/>
      <c r="J94" s="305"/>
      <c r="K94" s="305"/>
      <c r="L94" s="305"/>
      <c r="M94" s="305"/>
      <c r="N94" s="306"/>
      <c r="O94" s="307"/>
      <c r="P94" s="305"/>
      <c r="Q94" s="305"/>
      <c r="R94" s="308"/>
      <c r="U94" s="125">
        <f t="shared" si="24"/>
        <v>0</v>
      </c>
      <c r="V94" s="125">
        <f t="shared" si="25"/>
        <v>0</v>
      </c>
      <c r="W94" s="125">
        <f t="shared" si="26"/>
        <v>0</v>
      </c>
      <c r="X94" s="125">
        <f t="shared" si="27"/>
        <v>0</v>
      </c>
      <c r="Y94" s="125">
        <f t="shared" si="28"/>
        <v>0</v>
      </c>
      <c r="Z94" s="125">
        <f t="shared" si="29"/>
        <v>0</v>
      </c>
      <c r="AA94" s="125">
        <f t="shared" si="30"/>
        <v>0</v>
      </c>
      <c r="AB94" s="125">
        <f t="shared" si="31"/>
        <v>0</v>
      </c>
      <c r="AC94" s="125" t="e">
        <f>IF(#REF!="",0,#REF!*AC$5)</f>
        <v>#REF!</v>
      </c>
      <c r="AD94" s="125" t="e">
        <f>IF(#REF!="",0,#REF!*AD$5)</f>
        <v>#REF!</v>
      </c>
      <c r="AE94" s="125" t="e">
        <f>IF(#REF!="",0,#REF!*AE$5)</f>
        <v>#REF!</v>
      </c>
      <c r="AF94" s="125" t="e">
        <f>IF(#REF!="",0,#REF!*AF$5)</f>
        <v>#REF!</v>
      </c>
      <c r="AG94" s="125" t="e">
        <f>IF(#REF!="",0,#REF!*AG$5)</f>
        <v>#REF!</v>
      </c>
      <c r="AH94" s="125" t="e">
        <f>IF(#REF!="",0,#REF!*AH$5)</f>
        <v>#REF!</v>
      </c>
      <c r="AI94" s="125">
        <f t="shared" si="33"/>
        <v>0</v>
      </c>
      <c r="AJ94" s="125">
        <f t="shared" si="34"/>
        <v>0</v>
      </c>
    </row>
    <row r="95" spans="1:36" ht="59.5" customHeight="1">
      <c r="A95" s="120"/>
      <c r="B95" s="189" t="str">
        <f>IF('Baseline Paddock Data'!B99="","",'Baseline Paddock Data'!B99)</f>
        <v/>
      </c>
      <c r="C95" s="190" t="str">
        <f>IF('Baseline Paddock Data'!C99="","",'Baseline Paddock Data'!C99)</f>
        <v/>
      </c>
      <c r="D95" s="187" t="str">
        <f t="shared" si="32"/>
        <v/>
      </c>
      <c r="E95" s="305"/>
      <c r="F95" s="305"/>
      <c r="G95" s="305"/>
      <c r="H95" s="305"/>
      <c r="I95" s="305"/>
      <c r="J95" s="305"/>
      <c r="K95" s="305"/>
      <c r="L95" s="305"/>
      <c r="M95" s="305"/>
      <c r="N95" s="306"/>
      <c r="O95" s="307"/>
      <c r="P95" s="305"/>
      <c r="Q95" s="305"/>
      <c r="R95" s="308"/>
      <c r="U95" s="125">
        <f t="shared" si="24"/>
        <v>0</v>
      </c>
      <c r="V95" s="125">
        <f t="shared" si="25"/>
        <v>0</v>
      </c>
      <c r="W95" s="125">
        <f t="shared" si="26"/>
        <v>0</v>
      </c>
      <c r="X95" s="125">
        <f t="shared" si="27"/>
        <v>0</v>
      </c>
      <c r="Y95" s="125">
        <f t="shared" si="28"/>
        <v>0</v>
      </c>
      <c r="Z95" s="125">
        <f t="shared" si="29"/>
        <v>0</v>
      </c>
      <c r="AA95" s="125">
        <f t="shared" si="30"/>
        <v>0</v>
      </c>
      <c r="AB95" s="125">
        <f t="shared" si="31"/>
        <v>0</v>
      </c>
      <c r="AC95" s="125" t="e">
        <f>IF(#REF!="",0,#REF!*AC$5)</f>
        <v>#REF!</v>
      </c>
      <c r="AD95" s="125" t="e">
        <f>IF(#REF!="",0,#REF!*AD$5)</f>
        <v>#REF!</v>
      </c>
      <c r="AE95" s="125" t="e">
        <f>IF(#REF!="",0,#REF!*AE$5)</f>
        <v>#REF!</v>
      </c>
      <c r="AF95" s="125" t="e">
        <f>IF(#REF!="",0,#REF!*AF$5)</f>
        <v>#REF!</v>
      </c>
      <c r="AG95" s="125" t="e">
        <f>IF(#REF!="",0,#REF!*AG$5)</f>
        <v>#REF!</v>
      </c>
      <c r="AH95" s="125" t="e">
        <f>IF(#REF!="",0,#REF!*AH$5)</f>
        <v>#REF!</v>
      </c>
      <c r="AI95" s="125">
        <f t="shared" si="33"/>
        <v>0</v>
      </c>
      <c r="AJ95" s="125">
        <f t="shared" si="34"/>
        <v>0</v>
      </c>
    </row>
    <row r="96" spans="1:36" ht="59.5" customHeight="1">
      <c r="A96" s="120"/>
      <c r="B96" s="189" t="str">
        <f>IF('Baseline Paddock Data'!B100="","",'Baseline Paddock Data'!B100)</f>
        <v/>
      </c>
      <c r="C96" s="190" t="str">
        <f>IF('Baseline Paddock Data'!C100="","",'Baseline Paddock Data'!C100)</f>
        <v/>
      </c>
      <c r="D96" s="187" t="str">
        <f t="shared" si="32"/>
        <v/>
      </c>
      <c r="E96" s="305"/>
      <c r="F96" s="305"/>
      <c r="G96" s="305"/>
      <c r="H96" s="305"/>
      <c r="I96" s="305"/>
      <c r="J96" s="305"/>
      <c r="K96" s="305"/>
      <c r="L96" s="305"/>
      <c r="M96" s="305"/>
      <c r="N96" s="306"/>
      <c r="O96" s="307"/>
      <c r="P96" s="305"/>
      <c r="Q96" s="305"/>
      <c r="R96" s="308"/>
      <c r="U96" s="125">
        <f t="shared" si="24"/>
        <v>0</v>
      </c>
      <c r="V96" s="125">
        <f t="shared" si="25"/>
        <v>0</v>
      </c>
      <c r="W96" s="125">
        <f t="shared" si="26"/>
        <v>0</v>
      </c>
      <c r="X96" s="125">
        <f t="shared" si="27"/>
        <v>0</v>
      </c>
      <c r="Y96" s="125">
        <f t="shared" si="28"/>
        <v>0</v>
      </c>
      <c r="Z96" s="125">
        <f t="shared" si="29"/>
        <v>0</v>
      </c>
      <c r="AA96" s="125">
        <f t="shared" si="30"/>
        <v>0</v>
      </c>
      <c r="AB96" s="125">
        <f t="shared" si="31"/>
        <v>0</v>
      </c>
      <c r="AC96" s="125" t="e">
        <f>IF(#REF!="",0,#REF!*AC$5)</f>
        <v>#REF!</v>
      </c>
      <c r="AD96" s="125" t="e">
        <f>IF(#REF!="",0,#REF!*AD$5)</f>
        <v>#REF!</v>
      </c>
      <c r="AE96" s="125" t="e">
        <f>IF(#REF!="",0,#REF!*AE$5)</f>
        <v>#REF!</v>
      </c>
      <c r="AF96" s="125" t="e">
        <f>IF(#REF!="",0,#REF!*AF$5)</f>
        <v>#REF!</v>
      </c>
      <c r="AG96" s="125" t="e">
        <f>IF(#REF!="",0,#REF!*AG$5)</f>
        <v>#REF!</v>
      </c>
      <c r="AH96" s="125" t="e">
        <f>IF(#REF!="",0,#REF!*AH$5)</f>
        <v>#REF!</v>
      </c>
      <c r="AI96" s="125">
        <f t="shared" si="33"/>
        <v>0</v>
      </c>
      <c r="AJ96" s="125">
        <f t="shared" si="34"/>
        <v>0</v>
      </c>
    </row>
    <row r="97" spans="1:36" ht="59.5" customHeight="1">
      <c r="A97" s="120"/>
      <c r="B97" s="189" t="str">
        <f>IF('Baseline Paddock Data'!B101="","",'Baseline Paddock Data'!B101)</f>
        <v/>
      </c>
      <c r="C97" s="190" t="str">
        <f>IF('Baseline Paddock Data'!C101="","",'Baseline Paddock Data'!C101)</f>
        <v/>
      </c>
      <c r="D97" s="187" t="str">
        <f t="shared" si="32"/>
        <v/>
      </c>
      <c r="E97" s="305"/>
      <c r="F97" s="305"/>
      <c r="G97" s="305"/>
      <c r="H97" s="305"/>
      <c r="I97" s="305"/>
      <c r="J97" s="305"/>
      <c r="K97" s="305"/>
      <c r="L97" s="305"/>
      <c r="M97" s="305"/>
      <c r="N97" s="306"/>
      <c r="O97" s="307"/>
      <c r="P97" s="305"/>
      <c r="Q97" s="305"/>
      <c r="R97" s="308"/>
      <c r="U97" s="125">
        <f t="shared" si="24"/>
        <v>0</v>
      </c>
      <c r="V97" s="125">
        <f t="shared" si="25"/>
        <v>0</v>
      </c>
      <c r="W97" s="125">
        <f t="shared" si="26"/>
        <v>0</v>
      </c>
      <c r="X97" s="125">
        <f t="shared" si="27"/>
        <v>0</v>
      </c>
      <c r="Y97" s="125">
        <f t="shared" si="28"/>
        <v>0</v>
      </c>
      <c r="Z97" s="125">
        <f t="shared" si="29"/>
        <v>0</v>
      </c>
      <c r="AA97" s="125">
        <f t="shared" si="30"/>
        <v>0</v>
      </c>
      <c r="AB97" s="125">
        <f t="shared" si="31"/>
        <v>0</v>
      </c>
      <c r="AC97" s="125" t="e">
        <f>IF(#REF!="",0,#REF!*AC$5)</f>
        <v>#REF!</v>
      </c>
      <c r="AD97" s="125" t="e">
        <f>IF(#REF!="",0,#REF!*AD$5)</f>
        <v>#REF!</v>
      </c>
      <c r="AE97" s="125" t="e">
        <f>IF(#REF!="",0,#REF!*AE$5)</f>
        <v>#REF!</v>
      </c>
      <c r="AF97" s="125" t="e">
        <f>IF(#REF!="",0,#REF!*AF$5)</f>
        <v>#REF!</v>
      </c>
      <c r="AG97" s="125" t="e">
        <f>IF(#REF!="",0,#REF!*AG$5)</f>
        <v>#REF!</v>
      </c>
      <c r="AH97" s="125" t="e">
        <f>IF(#REF!="",0,#REF!*AH$5)</f>
        <v>#REF!</v>
      </c>
      <c r="AI97" s="125">
        <f t="shared" si="33"/>
        <v>0</v>
      </c>
      <c r="AJ97" s="125">
        <f t="shared" si="34"/>
        <v>0</v>
      </c>
    </row>
    <row r="98" spans="1:36" ht="59.5" customHeight="1">
      <c r="A98" s="120"/>
      <c r="B98" s="189" t="str">
        <f>IF('Baseline Paddock Data'!B102="","",'Baseline Paddock Data'!B102)</f>
        <v/>
      </c>
      <c r="C98" s="190" t="str">
        <f>IF('Baseline Paddock Data'!C102="","",'Baseline Paddock Data'!C102)</f>
        <v/>
      </c>
      <c r="D98" s="187" t="str">
        <f t="shared" si="32"/>
        <v/>
      </c>
      <c r="E98" s="305"/>
      <c r="F98" s="305"/>
      <c r="G98" s="305"/>
      <c r="H98" s="305"/>
      <c r="I98" s="305"/>
      <c r="J98" s="305"/>
      <c r="K98" s="305"/>
      <c r="L98" s="305"/>
      <c r="M98" s="305"/>
      <c r="N98" s="306"/>
      <c r="O98" s="307"/>
      <c r="P98" s="305"/>
      <c r="Q98" s="305"/>
      <c r="R98" s="308"/>
      <c r="U98" s="125">
        <f t="shared" si="24"/>
        <v>0</v>
      </c>
      <c r="V98" s="125">
        <f t="shared" si="25"/>
        <v>0</v>
      </c>
      <c r="W98" s="125">
        <f t="shared" si="26"/>
        <v>0</v>
      </c>
      <c r="X98" s="125">
        <f t="shared" si="27"/>
        <v>0</v>
      </c>
      <c r="Y98" s="125">
        <f t="shared" si="28"/>
        <v>0</v>
      </c>
      <c r="Z98" s="125">
        <f t="shared" si="29"/>
        <v>0</v>
      </c>
      <c r="AA98" s="125">
        <f t="shared" si="30"/>
        <v>0</v>
      </c>
      <c r="AB98" s="125">
        <f t="shared" si="31"/>
        <v>0</v>
      </c>
      <c r="AC98" s="125" t="e">
        <f>IF(#REF!="",0,#REF!*AC$5)</f>
        <v>#REF!</v>
      </c>
      <c r="AD98" s="125" t="e">
        <f>IF(#REF!="",0,#REF!*AD$5)</f>
        <v>#REF!</v>
      </c>
      <c r="AE98" s="125" t="e">
        <f>IF(#REF!="",0,#REF!*AE$5)</f>
        <v>#REF!</v>
      </c>
      <c r="AF98" s="125" t="e">
        <f>IF(#REF!="",0,#REF!*AF$5)</f>
        <v>#REF!</v>
      </c>
      <c r="AG98" s="125" t="e">
        <f>IF(#REF!="",0,#REF!*AG$5)</f>
        <v>#REF!</v>
      </c>
      <c r="AH98" s="125" t="e">
        <f>IF(#REF!="",0,#REF!*AH$5)</f>
        <v>#REF!</v>
      </c>
      <c r="AI98" s="125">
        <f t="shared" si="33"/>
        <v>0</v>
      </c>
      <c r="AJ98" s="125">
        <f t="shared" si="34"/>
        <v>0</v>
      </c>
    </row>
    <row r="99" spans="1:36" ht="59.5" customHeight="1">
      <c r="A99" s="120"/>
      <c r="B99" s="189" t="str">
        <f>IF('Baseline Paddock Data'!B103="","",'Baseline Paddock Data'!B103)</f>
        <v/>
      </c>
      <c r="C99" s="190" t="str">
        <f>IF('Baseline Paddock Data'!C103="","",'Baseline Paddock Data'!C103)</f>
        <v/>
      </c>
      <c r="D99" s="187" t="str">
        <f t="shared" si="32"/>
        <v/>
      </c>
      <c r="E99" s="305"/>
      <c r="F99" s="305"/>
      <c r="G99" s="305"/>
      <c r="H99" s="305"/>
      <c r="I99" s="305"/>
      <c r="J99" s="305"/>
      <c r="K99" s="305"/>
      <c r="L99" s="305"/>
      <c r="M99" s="305"/>
      <c r="N99" s="306"/>
      <c r="O99" s="307"/>
      <c r="P99" s="305"/>
      <c r="Q99" s="305"/>
      <c r="R99" s="308"/>
      <c r="U99" s="125">
        <f t="shared" si="24"/>
        <v>0</v>
      </c>
      <c r="V99" s="125">
        <f t="shared" si="25"/>
        <v>0</v>
      </c>
      <c r="W99" s="125">
        <f t="shared" si="26"/>
        <v>0</v>
      </c>
      <c r="X99" s="125">
        <f t="shared" si="27"/>
        <v>0</v>
      </c>
      <c r="Y99" s="125">
        <f t="shared" si="28"/>
        <v>0</v>
      </c>
      <c r="Z99" s="125">
        <f t="shared" si="29"/>
        <v>0</v>
      </c>
      <c r="AA99" s="125">
        <f t="shared" si="30"/>
        <v>0</v>
      </c>
      <c r="AB99" s="125">
        <f t="shared" si="31"/>
        <v>0</v>
      </c>
      <c r="AC99" s="125" t="e">
        <f>IF(#REF!="",0,#REF!*AC$5)</f>
        <v>#REF!</v>
      </c>
      <c r="AD99" s="125" t="e">
        <f>IF(#REF!="",0,#REF!*AD$5)</f>
        <v>#REF!</v>
      </c>
      <c r="AE99" s="125" t="e">
        <f>IF(#REF!="",0,#REF!*AE$5)</f>
        <v>#REF!</v>
      </c>
      <c r="AF99" s="125" t="e">
        <f>IF(#REF!="",0,#REF!*AF$5)</f>
        <v>#REF!</v>
      </c>
      <c r="AG99" s="125" t="e">
        <f>IF(#REF!="",0,#REF!*AG$5)</f>
        <v>#REF!</v>
      </c>
      <c r="AH99" s="125" t="e">
        <f>IF(#REF!="",0,#REF!*AH$5)</f>
        <v>#REF!</v>
      </c>
      <c r="AI99" s="125">
        <f t="shared" si="33"/>
        <v>0</v>
      </c>
      <c r="AJ99" s="125">
        <f t="shared" si="34"/>
        <v>0</v>
      </c>
    </row>
    <row r="100" spans="1:36" ht="59.5" customHeight="1">
      <c r="A100" s="120"/>
      <c r="B100" s="189" t="str">
        <f>IF('Baseline Paddock Data'!B104="","",'Baseline Paddock Data'!B104)</f>
        <v/>
      </c>
      <c r="C100" s="190" t="str">
        <f>IF('Baseline Paddock Data'!C104="","",'Baseline Paddock Data'!C104)</f>
        <v/>
      </c>
      <c r="D100" s="187" t="str">
        <f t="shared" si="32"/>
        <v/>
      </c>
      <c r="E100" s="305"/>
      <c r="F100" s="305"/>
      <c r="G100" s="305"/>
      <c r="H100" s="305"/>
      <c r="I100" s="305"/>
      <c r="J100" s="305"/>
      <c r="K100" s="305"/>
      <c r="L100" s="305"/>
      <c r="M100" s="305"/>
      <c r="N100" s="306"/>
      <c r="O100" s="307"/>
      <c r="P100" s="305"/>
      <c r="Q100" s="305"/>
      <c r="R100" s="308"/>
      <c r="U100" s="125">
        <f t="shared" si="24"/>
        <v>0</v>
      </c>
      <c r="V100" s="125">
        <f t="shared" si="25"/>
        <v>0</v>
      </c>
      <c r="W100" s="125">
        <f t="shared" si="26"/>
        <v>0</v>
      </c>
      <c r="X100" s="125">
        <f t="shared" si="27"/>
        <v>0</v>
      </c>
      <c r="Y100" s="125">
        <f t="shared" si="28"/>
        <v>0</v>
      </c>
      <c r="Z100" s="125">
        <f t="shared" si="29"/>
        <v>0</v>
      </c>
      <c r="AA100" s="125">
        <f t="shared" si="30"/>
        <v>0</v>
      </c>
      <c r="AB100" s="125">
        <f t="shared" si="31"/>
        <v>0</v>
      </c>
      <c r="AC100" s="125" t="e">
        <f>IF(#REF!="",0,#REF!*AC$5)</f>
        <v>#REF!</v>
      </c>
      <c r="AD100" s="125" t="e">
        <f>IF(#REF!="",0,#REF!*AD$5)</f>
        <v>#REF!</v>
      </c>
      <c r="AE100" s="125" t="e">
        <f>IF(#REF!="",0,#REF!*AE$5)</f>
        <v>#REF!</v>
      </c>
      <c r="AF100" s="125" t="e">
        <f>IF(#REF!="",0,#REF!*AF$5)</f>
        <v>#REF!</v>
      </c>
      <c r="AG100" s="125" t="e">
        <f>IF(#REF!="",0,#REF!*AG$5)</f>
        <v>#REF!</v>
      </c>
      <c r="AH100" s="125" t="e">
        <f>IF(#REF!="",0,#REF!*AH$5)</f>
        <v>#REF!</v>
      </c>
      <c r="AI100" s="125">
        <f t="shared" si="33"/>
        <v>0</v>
      </c>
      <c r="AJ100" s="125">
        <f t="shared" si="34"/>
        <v>0</v>
      </c>
    </row>
    <row r="101" spans="1:36" ht="59.5" customHeight="1">
      <c r="A101" s="120"/>
      <c r="B101" s="189" t="str">
        <f>IF('Baseline Paddock Data'!B105="","",'Baseline Paddock Data'!B105)</f>
        <v/>
      </c>
      <c r="C101" s="190" t="str">
        <f>IF('Baseline Paddock Data'!C105="","",'Baseline Paddock Data'!C105)</f>
        <v/>
      </c>
      <c r="D101" s="187" t="str">
        <f t="shared" si="32"/>
        <v/>
      </c>
      <c r="E101" s="305"/>
      <c r="F101" s="305"/>
      <c r="G101" s="305"/>
      <c r="H101" s="305"/>
      <c r="I101" s="305"/>
      <c r="J101" s="305"/>
      <c r="K101" s="305"/>
      <c r="L101" s="305"/>
      <c r="M101" s="305"/>
      <c r="N101" s="306"/>
      <c r="O101" s="307"/>
      <c r="P101" s="305"/>
      <c r="Q101" s="305"/>
      <c r="R101" s="308"/>
      <c r="U101" s="125">
        <f t="shared" si="24"/>
        <v>0</v>
      </c>
      <c r="V101" s="125">
        <f t="shared" si="25"/>
        <v>0</v>
      </c>
      <c r="W101" s="125">
        <f t="shared" si="26"/>
        <v>0</v>
      </c>
      <c r="X101" s="125">
        <f t="shared" si="27"/>
        <v>0</v>
      </c>
      <c r="Y101" s="125">
        <f t="shared" si="28"/>
        <v>0</v>
      </c>
      <c r="Z101" s="125">
        <f t="shared" si="29"/>
        <v>0</v>
      </c>
      <c r="AA101" s="125">
        <f t="shared" si="30"/>
        <v>0</v>
      </c>
      <c r="AB101" s="125">
        <f t="shared" si="31"/>
        <v>0</v>
      </c>
      <c r="AC101" s="125" t="e">
        <f>IF(#REF!="",0,#REF!*AC$5)</f>
        <v>#REF!</v>
      </c>
      <c r="AD101" s="125" t="e">
        <f>IF(#REF!="",0,#REF!*AD$5)</f>
        <v>#REF!</v>
      </c>
      <c r="AE101" s="125" t="e">
        <f>IF(#REF!="",0,#REF!*AE$5)</f>
        <v>#REF!</v>
      </c>
      <c r="AF101" s="125" t="e">
        <f>IF(#REF!="",0,#REF!*AF$5)</f>
        <v>#REF!</v>
      </c>
      <c r="AG101" s="125" t="e">
        <f>IF(#REF!="",0,#REF!*AG$5)</f>
        <v>#REF!</v>
      </c>
      <c r="AH101" s="125" t="e">
        <f>IF(#REF!="",0,#REF!*AH$5)</f>
        <v>#REF!</v>
      </c>
      <c r="AI101" s="125">
        <f t="shared" si="33"/>
        <v>0</v>
      </c>
      <c r="AJ101" s="125">
        <f t="shared" si="34"/>
        <v>0</v>
      </c>
    </row>
    <row r="102" spans="1:36" ht="59.5" customHeight="1">
      <c r="A102" s="120"/>
      <c r="B102" s="189" t="str">
        <f>IF('Baseline Paddock Data'!B106="","",'Baseline Paddock Data'!B106)</f>
        <v/>
      </c>
      <c r="C102" s="190" t="str">
        <f>IF('Baseline Paddock Data'!C106="","",'Baseline Paddock Data'!C106)</f>
        <v/>
      </c>
      <c r="D102" s="187" t="str">
        <f t="shared" si="32"/>
        <v/>
      </c>
      <c r="E102" s="305"/>
      <c r="F102" s="305"/>
      <c r="G102" s="305"/>
      <c r="H102" s="305"/>
      <c r="I102" s="305"/>
      <c r="J102" s="305"/>
      <c r="K102" s="305"/>
      <c r="L102" s="305"/>
      <c r="M102" s="305"/>
      <c r="N102" s="306"/>
      <c r="O102" s="307"/>
      <c r="P102" s="305"/>
      <c r="Q102" s="305"/>
      <c r="R102" s="308"/>
      <c r="U102" s="125">
        <f t="shared" ref="U102:U133" si="35">IF(E102="",0,E102*U$5)</f>
        <v>0</v>
      </c>
      <c r="V102" s="125">
        <f t="shared" ref="V102:V133" si="36">IF(F102="",0,F102*V$5)</f>
        <v>0</v>
      </c>
      <c r="W102" s="125">
        <f t="shared" ref="W102:W133" si="37">IF(G102="",0,G102*W$5)</f>
        <v>0</v>
      </c>
      <c r="X102" s="125">
        <f t="shared" ref="X102:X133" si="38">IF(H102="",0,H102*X$5)</f>
        <v>0</v>
      </c>
      <c r="Y102" s="125">
        <f t="shared" ref="Y102:Y133" si="39">IF(I102="",0,I102*Y$5)</f>
        <v>0</v>
      </c>
      <c r="Z102" s="125">
        <f t="shared" ref="Z102:Z133" si="40">IF(J102="",0,J102*Z$5)</f>
        <v>0</v>
      </c>
      <c r="AA102" s="125">
        <f t="shared" ref="AA102:AA133" si="41">IF(K102="",0,K102*AA$5)</f>
        <v>0</v>
      </c>
      <c r="AB102" s="125">
        <f t="shared" ref="AB102:AB133" si="42">IF(L102="",0,L102*AB$5)</f>
        <v>0</v>
      </c>
      <c r="AC102" s="125" t="e">
        <f>IF(#REF!="",0,#REF!*AC$5)</f>
        <v>#REF!</v>
      </c>
      <c r="AD102" s="125" t="e">
        <f>IF(#REF!="",0,#REF!*AD$5)</f>
        <v>#REF!</v>
      </c>
      <c r="AE102" s="125" t="e">
        <f>IF(#REF!="",0,#REF!*AE$5)</f>
        <v>#REF!</v>
      </c>
      <c r="AF102" s="125" t="e">
        <f>IF(#REF!="",0,#REF!*AF$5)</f>
        <v>#REF!</v>
      </c>
      <c r="AG102" s="125" t="e">
        <f>IF(#REF!="",0,#REF!*AG$5)</f>
        <v>#REF!</v>
      </c>
      <c r="AH102" s="125" t="e">
        <f>IF(#REF!="",0,#REF!*AH$5)</f>
        <v>#REF!</v>
      </c>
      <c r="AI102" s="125">
        <f t="shared" si="33"/>
        <v>0</v>
      </c>
      <c r="AJ102" s="125">
        <f t="shared" si="34"/>
        <v>0</v>
      </c>
    </row>
    <row r="103" spans="1:36" ht="59.5" customHeight="1">
      <c r="A103" s="120"/>
      <c r="B103" s="189" t="str">
        <f>IF('Baseline Paddock Data'!B107="","",'Baseline Paddock Data'!B107)</f>
        <v/>
      </c>
      <c r="C103" s="190" t="str">
        <f>IF('Baseline Paddock Data'!C107="","",'Baseline Paddock Data'!C107)</f>
        <v/>
      </c>
      <c r="D103" s="187" t="str">
        <f t="shared" si="32"/>
        <v/>
      </c>
      <c r="E103" s="305"/>
      <c r="F103" s="305"/>
      <c r="G103" s="305"/>
      <c r="H103" s="305"/>
      <c r="I103" s="305"/>
      <c r="J103" s="305"/>
      <c r="K103" s="305"/>
      <c r="L103" s="305"/>
      <c r="M103" s="305"/>
      <c r="N103" s="306"/>
      <c r="O103" s="307"/>
      <c r="P103" s="305"/>
      <c r="Q103" s="305"/>
      <c r="R103" s="308"/>
      <c r="U103" s="125">
        <f t="shared" si="35"/>
        <v>0</v>
      </c>
      <c r="V103" s="125">
        <f t="shared" si="36"/>
        <v>0</v>
      </c>
      <c r="W103" s="125">
        <f t="shared" si="37"/>
        <v>0</v>
      </c>
      <c r="X103" s="125">
        <f t="shared" si="38"/>
        <v>0</v>
      </c>
      <c r="Y103" s="125">
        <f t="shared" si="39"/>
        <v>0</v>
      </c>
      <c r="Z103" s="125">
        <f t="shared" si="40"/>
        <v>0</v>
      </c>
      <c r="AA103" s="125">
        <f t="shared" si="41"/>
        <v>0</v>
      </c>
      <c r="AB103" s="125">
        <f t="shared" si="42"/>
        <v>0</v>
      </c>
      <c r="AC103" s="125" t="e">
        <f>IF(#REF!="",0,#REF!*AC$5)</f>
        <v>#REF!</v>
      </c>
      <c r="AD103" s="125" t="e">
        <f>IF(#REF!="",0,#REF!*AD$5)</f>
        <v>#REF!</v>
      </c>
      <c r="AE103" s="125" t="e">
        <f>IF(#REF!="",0,#REF!*AE$5)</f>
        <v>#REF!</v>
      </c>
      <c r="AF103" s="125" t="e">
        <f>IF(#REF!="",0,#REF!*AF$5)</f>
        <v>#REF!</v>
      </c>
      <c r="AG103" s="125" t="e">
        <f>IF(#REF!="",0,#REF!*AG$5)</f>
        <v>#REF!</v>
      </c>
      <c r="AH103" s="125" t="e">
        <f>IF(#REF!="",0,#REF!*AH$5)</f>
        <v>#REF!</v>
      </c>
      <c r="AI103" s="125">
        <f t="shared" si="33"/>
        <v>0</v>
      </c>
      <c r="AJ103" s="125">
        <f t="shared" si="34"/>
        <v>0</v>
      </c>
    </row>
    <row r="104" spans="1:36" ht="59.5" customHeight="1">
      <c r="A104" s="120"/>
      <c r="B104" s="189" t="str">
        <f>IF('Baseline Paddock Data'!B108="","",'Baseline Paddock Data'!B108)</f>
        <v/>
      </c>
      <c r="C104" s="190" t="str">
        <f>IF('Baseline Paddock Data'!C108="","",'Baseline Paddock Data'!C108)</f>
        <v/>
      </c>
      <c r="D104" s="187" t="str">
        <f t="shared" si="32"/>
        <v/>
      </c>
      <c r="E104" s="305"/>
      <c r="F104" s="305"/>
      <c r="G104" s="305"/>
      <c r="H104" s="305"/>
      <c r="I104" s="305"/>
      <c r="J104" s="305"/>
      <c r="K104" s="305"/>
      <c r="L104" s="305"/>
      <c r="M104" s="305"/>
      <c r="N104" s="306"/>
      <c r="O104" s="307"/>
      <c r="P104" s="305"/>
      <c r="Q104" s="305"/>
      <c r="R104" s="308"/>
      <c r="U104" s="125">
        <f t="shared" si="35"/>
        <v>0</v>
      </c>
      <c r="V104" s="125">
        <f t="shared" si="36"/>
        <v>0</v>
      </c>
      <c r="W104" s="125">
        <f t="shared" si="37"/>
        <v>0</v>
      </c>
      <c r="X104" s="125">
        <f t="shared" si="38"/>
        <v>0</v>
      </c>
      <c r="Y104" s="125">
        <f t="shared" si="39"/>
        <v>0</v>
      </c>
      <c r="Z104" s="125">
        <f t="shared" si="40"/>
        <v>0</v>
      </c>
      <c r="AA104" s="125">
        <f t="shared" si="41"/>
        <v>0</v>
      </c>
      <c r="AB104" s="125">
        <f t="shared" si="42"/>
        <v>0</v>
      </c>
      <c r="AC104" s="125" t="e">
        <f>IF(#REF!="",0,#REF!*AC$5)</f>
        <v>#REF!</v>
      </c>
      <c r="AD104" s="125" t="e">
        <f>IF(#REF!="",0,#REF!*AD$5)</f>
        <v>#REF!</v>
      </c>
      <c r="AE104" s="125" t="e">
        <f>IF(#REF!="",0,#REF!*AE$5)</f>
        <v>#REF!</v>
      </c>
      <c r="AF104" s="125" t="e">
        <f>IF(#REF!="",0,#REF!*AF$5)</f>
        <v>#REF!</v>
      </c>
      <c r="AG104" s="125" t="e">
        <f>IF(#REF!="",0,#REF!*AG$5)</f>
        <v>#REF!</v>
      </c>
      <c r="AH104" s="125" t="e">
        <f>IF(#REF!="",0,#REF!*AH$5)</f>
        <v>#REF!</v>
      </c>
      <c r="AI104" s="125">
        <f t="shared" si="33"/>
        <v>0</v>
      </c>
      <c r="AJ104" s="125">
        <f t="shared" si="34"/>
        <v>0</v>
      </c>
    </row>
    <row r="105" spans="1:36" ht="59.5" customHeight="1">
      <c r="A105" s="120"/>
      <c r="B105" s="189" t="str">
        <f>IF('Baseline Paddock Data'!B109="","",'Baseline Paddock Data'!B109)</f>
        <v/>
      </c>
      <c r="C105" s="190" t="str">
        <f>IF('Baseline Paddock Data'!C109="","",'Baseline Paddock Data'!C109)</f>
        <v/>
      </c>
      <c r="D105" s="187" t="str">
        <f t="shared" si="32"/>
        <v/>
      </c>
      <c r="E105" s="305"/>
      <c r="F105" s="305"/>
      <c r="G105" s="305"/>
      <c r="H105" s="305"/>
      <c r="I105" s="305"/>
      <c r="J105" s="305"/>
      <c r="K105" s="305"/>
      <c r="L105" s="305"/>
      <c r="M105" s="305"/>
      <c r="N105" s="306"/>
      <c r="O105" s="307"/>
      <c r="P105" s="305"/>
      <c r="Q105" s="305"/>
      <c r="R105" s="308"/>
      <c r="U105" s="125">
        <f t="shared" si="35"/>
        <v>0</v>
      </c>
      <c r="V105" s="125">
        <f t="shared" si="36"/>
        <v>0</v>
      </c>
      <c r="W105" s="125">
        <f t="shared" si="37"/>
        <v>0</v>
      </c>
      <c r="X105" s="125">
        <f t="shared" si="38"/>
        <v>0</v>
      </c>
      <c r="Y105" s="125">
        <f t="shared" si="39"/>
        <v>0</v>
      </c>
      <c r="Z105" s="125">
        <f t="shared" si="40"/>
        <v>0</v>
      </c>
      <c r="AA105" s="125">
        <f t="shared" si="41"/>
        <v>0</v>
      </c>
      <c r="AB105" s="125">
        <f t="shared" si="42"/>
        <v>0</v>
      </c>
      <c r="AC105" s="125" t="e">
        <f>IF(#REF!="",0,#REF!*AC$5)</f>
        <v>#REF!</v>
      </c>
      <c r="AD105" s="125" t="e">
        <f>IF(#REF!="",0,#REF!*AD$5)</f>
        <v>#REF!</v>
      </c>
      <c r="AE105" s="125" t="e">
        <f>IF(#REF!="",0,#REF!*AE$5)</f>
        <v>#REF!</v>
      </c>
      <c r="AF105" s="125" t="e">
        <f>IF(#REF!="",0,#REF!*AF$5)</f>
        <v>#REF!</v>
      </c>
      <c r="AG105" s="125" t="e">
        <f>IF(#REF!="",0,#REF!*AG$5)</f>
        <v>#REF!</v>
      </c>
      <c r="AH105" s="125" t="e">
        <f>IF(#REF!="",0,#REF!*AH$5)</f>
        <v>#REF!</v>
      </c>
      <c r="AI105" s="125">
        <f t="shared" ref="AI105:AI136" si="43">IF(M105="",0,M105*AI$5)</f>
        <v>0</v>
      </c>
      <c r="AJ105" s="125">
        <f t="shared" si="34"/>
        <v>0</v>
      </c>
    </row>
    <row r="106" spans="1:36" ht="59.5" customHeight="1">
      <c r="A106" s="120"/>
      <c r="B106" s="189" t="str">
        <f>IF('Baseline Paddock Data'!B110="","",'Baseline Paddock Data'!B110)</f>
        <v/>
      </c>
      <c r="C106" s="190" t="str">
        <f>IF('Baseline Paddock Data'!C110="","",'Baseline Paddock Data'!C110)</f>
        <v/>
      </c>
      <c r="D106" s="187" t="str">
        <f t="shared" si="32"/>
        <v/>
      </c>
      <c r="E106" s="305"/>
      <c r="F106" s="305"/>
      <c r="G106" s="305"/>
      <c r="H106" s="305"/>
      <c r="I106" s="305"/>
      <c r="J106" s="305"/>
      <c r="K106" s="305"/>
      <c r="L106" s="305"/>
      <c r="M106" s="305"/>
      <c r="N106" s="306"/>
      <c r="O106" s="307"/>
      <c r="P106" s="305"/>
      <c r="Q106" s="305"/>
      <c r="R106" s="308"/>
      <c r="U106" s="125">
        <f t="shared" si="35"/>
        <v>0</v>
      </c>
      <c r="V106" s="125">
        <f t="shared" si="36"/>
        <v>0</v>
      </c>
      <c r="W106" s="125">
        <f t="shared" si="37"/>
        <v>0</v>
      </c>
      <c r="X106" s="125">
        <f t="shared" si="38"/>
        <v>0</v>
      </c>
      <c r="Y106" s="125">
        <f t="shared" si="39"/>
        <v>0</v>
      </c>
      <c r="Z106" s="125">
        <f t="shared" si="40"/>
        <v>0</v>
      </c>
      <c r="AA106" s="125">
        <f t="shared" si="41"/>
        <v>0</v>
      </c>
      <c r="AB106" s="125">
        <f t="shared" si="42"/>
        <v>0</v>
      </c>
      <c r="AC106" s="125" t="e">
        <f>IF(#REF!="",0,#REF!*AC$5)</f>
        <v>#REF!</v>
      </c>
      <c r="AD106" s="125" t="e">
        <f>IF(#REF!="",0,#REF!*AD$5)</f>
        <v>#REF!</v>
      </c>
      <c r="AE106" s="125" t="e">
        <f>IF(#REF!="",0,#REF!*AE$5)</f>
        <v>#REF!</v>
      </c>
      <c r="AF106" s="125" t="e">
        <f>IF(#REF!="",0,#REF!*AF$5)</f>
        <v>#REF!</v>
      </c>
      <c r="AG106" s="125" t="e">
        <f>IF(#REF!="",0,#REF!*AG$5)</f>
        <v>#REF!</v>
      </c>
      <c r="AH106" s="125" t="e">
        <f>IF(#REF!="",0,#REF!*AH$5)</f>
        <v>#REF!</v>
      </c>
      <c r="AI106" s="125">
        <f t="shared" si="43"/>
        <v>0</v>
      </c>
      <c r="AJ106" s="125">
        <f t="shared" si="34"/>
        <v>0</v>
      </c>
    </row>
    <row r="107" spans="1:36" ht="59.5" customHeight="1">
      <c r="A107" s="120"/>
      <c r="B107" s="189" t="str">
        <f>IF('Baseline Paddock Data'!B111="","",'Baseline Paddock Data'!B111)</f>
        <v/>
      </c>
      <c r="C107" s="190" t="str">
        <f>IF('Baseline Paddock Data'!C111="","",'Baseline Paddock Data'!C111)</f>
        <v/>
      </c>
      <c r="D107" s="187" t="str">
        <f t="shared" si="32"/>
        <v/>
      </c>
      <c r="E107" s="305"/>
      <c r="F107" s="305"/>
      <c r="G107" s="305"/>
      <c r="H107" s="305"/>
      <c r="I107" s="305"/>
      <c r="J107" s="305"/>
      <c r="K107" s="305"/>
      <c r="L107" s="305"/>
      <c r="M107" s="305"/>
      <c r="N107" s="306"/>
      <c r="O107" s="307"/>
      <c r="P107" s="305"/>
      <c r="Q107" s="305"/>
      <c r="R107" s="308"/>
      <c r="U107" s="125">
        <f t="shared" si="35"/>
        <v>0</v>
      </c>
      <c r="V107" s="125">
        <f t="shared" si="36"/>
        <v>0</v>
      </c>
      <c r="W107" s="125">
        <f t="shared" si="37"/>
        <v>0</v>
      </c>
      <c r="X107" s="125">
        <f t="shared" si="38"/>
        <v>0</v>
      </c>
      <c r="Y107" s="125">
        <f t="shared" si="39"/>
        <v>0</v>
      </c>
      <c r="Z107" s="125">
        <f t="shared" si="40"/>
        <v>0</v>
      </c>
      <c r="AA107" s="125">
        <f t="shared" si="41"/>
        <v>0</v>
      </c>
      <c r="AB107" s="125">
        <f t="shared" si="42"/>
        <v>0</v>
      </c>
      <c r="AC107" s="125" t="e">
        <f>IF(#REF!="",0,#REF!*AC$5)</f>
        <v>#REF!</v>
      </c>
      <c r="AD107" s="125" t="e">
        <f>IF(#REF!="",0,#REF!*AD$5)</f>
        <v>#REF!</v>
      </c>
      <c r="AE107" s="125" t="e">
        <f>IF(#REF!="",0,#REF!*AE$5)</f>
        <v>#REF!</v>
      </c>
      <c r="AF107" s="125" t="e">
        <f>IF(#REF!="",0,#REF!*AF$5)</f>
        <v>#REF!</v>
      </c>
      <c r="AG107" s="125" t="e">
        <f>IF(#REF!="",0,#REF!*AG$5)</f>
        <v>#REF!</v>
      </c>
      <c r="AH107" s="125" t="e">
        <f>IF(#REF!="",0,#REF!*AH$5)</f>
        <v>#REF!</v>
      </c>
      <c r="AI107" s="125">
        <f t="shared" si="43"/>
        <v>0</v>
      </c>
      <c r="AJ107" s="125">
        <f t="shared" si="34"/>
        <v>0</v>
      </c>
    </row>
    <row r="108" spans="1:36" ht="59.5" customHeight="1">
      <c r="A108" s="120"/>
      <c r="B108" s="189" t="str">
        <f>IF('Baseline Paddock Data'!B112="","",'Baseline Paddock Data'!B112)</f>
        <v/>
      </c>
      <c r="C108" s="190" t="str">
        <f>IF('Baseline Paddock Data'!C112="","",'Baseline Paddock Data'!C112)</f>
        <v/>
      </c>
      <c r="D108" s="187" t="str">
        <f t="shared" si="32"/>
        <v/>
      </c>
      <c r="E108" s="305"/>
      <c r="F108" s="305"/>
      <c r="G108" s="305"/>
      <c r="H108" s="305"/>
      <c r="I108" s="305"/>
      <c r="J108" s="305"/>
      <c r="K108" s="305"/>
      <c r="L108" s="305"/>
      <c r="M108" s="305"/>
      <c r="N108" s="306"/>
      <c r="O108" s="307"/>
      <c r="P108" s="305"/>
      <c r="Q108" s="305"/>
      <c r="R108" s="308"/>
      <c r="U108" s="125">
        <f t="shared" si="35"/>
        <v>0</v>
      </c>
      <c r="V108" s="125">
        <f t="shared" si="36"/>
        <v>0</v>
      </c>
      <c r="W108" s="125">
        <f t="shared" si="37"/>
        <v>0</v>
      </c>
      <c r="X108" s="125">
        <f t="shared" si="38"/>
        <v>0</v>
      </c>
      <c r="Y108" s="125">
        <f t="shared" si="39"/>
        <v>0</v>
      </c>
      <c r="Z108" s="125">
        <f t="shared" si="40"/>
        <v>0</v>
      </c>
      <c r="AA108" s="125">
        <f t="shared" si="41"/>
        <v>0</v>
      </c>
      <c r="AB108" s="125">
        <f t="shared" si="42"/>
        <v>0</v>
      </c>
      <c r="AC108" s="125" t="e">
        <f>IF(#REF!="",0,#REF!*AC$5)</f>
        <v>#REF!</v>
      </c>
      <c r="AD108" s="125" t="e">
        <f>IF(#REF!="",0,#REF!*AD$5)</f>
        <v>#REF!</v>
      </c>
      <c r="AE108" s="125" t="e">
        <f>IF(#REF!="",0,#REF!*AE$5)</f>
        <v>#REF!</v>
      </c>
      <c r="AF108" s="125" t="e">
        <f>IF(#REF!="",0,#REF!*AF$5)</f>
        <v>#REF!</v>
      </c>
      <c r="AG108" s="125" t="e">
        <f>IF(#REF!="",0,#REF!*AG$5)</f>
        <v>#REF!</v>
      </c>
      <c r="AH108" s="125" t="e">
        <f>IF(#REF!="",0,#REF!*AH$5)</f>
        <v>#REF!</v>
      </c>
      <c r="AI108" s="125">
        <f t="shared" si="43"/>
        <v>0</v>
      </c>
      <c r="AJ108" s="125">
        <f t="shared" si="34"/>
        <v>0</v>
      </c>
    </row>
    <row r="109" spans="1:36" ht="59.5" customHeight="1">
      <c r="A109" s="120"/>
      <c r="B109" s="189" t="str">
        <f>IF('Baseline Paddock Data'!B113="","",'Baseline Paddock Data'!B113)</f>
        <v/>
      </c>
      <c r="C109" s="190" t="str">
        <f>IF('Baseline Paddock Data'!C113="","",'Baseline Paddock Data'!C113)</f>
        <v/>
      </c>
      <c r="D109" s="187" t="str">
        <f t="shared" si="32"/>
        <v/>
      </c>
      <c r="E109" s="305"/>
      <c r="F109" s="305"/>
      <c r="G109" s="305"/>
      <c r="H109" s="305"/>
      <c r="I109" s="305"/>
      <c r="J109" s="305"/>
      <c r="K109" s="305"/>
      <c r="L109" s="305"/>
      <c r="M109" s="305"/>
      <c r="N109" s="306"/>
      <c r="O109" s="307"/>
      <c r="P109" s="305"/>
      <c r="Q109" s="305"/>
      <c r="R109" s="308"/>
      <c r="U109" s="125">
        <f t="shared" si="35"/>
        <v>0</v>
      </c>
      <c r="V109" s="125">
        <f t="shared" si="36"/>
        <v>0</v>
      </c>
      <c r="W109" s="125">
        <f t="shared" si="37"/>
        <v>0</v>
      </c>
      <c r="X109" s="125">
        <f t="shared" si="38"/>
        <v>0</v>
      </c>
      <c r="Y109" s="125">
        <f t="shared" si="39"/>
        <v>0</v>
      </c>
      <c r="Z109" s="125">
        <f t="shared" si="40"/>
        <v>0</v>
      </c>
      <c r="AA109" s="125">
        <f t="shared" si="41"/>
        <v>0</v>
      </c>
      <c r="AB109" s="125">
        <f t="shared" si="42"/>
        <v>0</v>
      </c>
      <c r="AC109" s="125" t="e">
        <f>IF(#REF!="",0,#REF!*AC$5)</f>
        <v>#REF!</v>
      </c>
      <c r="AD109" s="125" t="e">
        <f>IF(#REF!="",0,#REF!*AD$5)</f>
        <v>#REF!</v>
      </c>
      <c r="AE109" s="125" t="e">
        <f>IF(#REF!="",0,#REF!*AE$5)</f>
        <v>#REF!</v>
      </c>
      <c r="AF109" s="125" t="e">
        <f>IF(#REF!="",0,#REF!*AF$5)</f>
        <v>#REF!</v>
      </c>
      <c r="AG109" s="125" t="e">
        <f>IF(#REF!="",0,#REF!*AG$5)</f>
        <v>#REF!</v>
      </c>
      <c r="AH109" s="125" t="e">
        <f>IF(#REF!="",0,#REF!*AH$5)</f>
        <v>#REF!</v>
      </c>
      <c r="AI109" s="125">
        <f t="shared" si="43"/>
        <v>0</v>
      </c>
      <c r="AJ109" s="125">
        <f t="shared" si="34"/>
        <v>0</v>
      </c>
    </row>
    <row r="110" spans="1:36" ht="59.5" customHeight="1">
      <c r="A110" s="120"/>
      <c r="B110" s="189" t="str">
        <f>IF('Baseline Paddock Data'!B114="","",'Baseline Paddock Data'!B114)</f>
        <v/>
      </c>
      <c r="C110" s="190" t="str">
        <f>IF('Baseline Paddock Data'!C114="","",'Baseline Paddock Data'!C114)</f>
        <v/>
      </c>
      <c r="D110" s="187" t="str">
        <f t="shared" si="32"/>
        <v/>
      </c>
      <c r="E110" s="305"/>
      <c r="F110" s="305"/>
      <c r="G110" s="305"/>
      <c r="H110" s="305"/>
      <c r="I110" s="305"/>
      <c r="J110" s="305"/>
      <c r="K110" s="305"/>
      <c r="L110" s="305"/>
      <c r="M110" s="305"/>
      <c r="N110" s="306"/>
      <c r="O110" s="307"/>
      <c r="P110" s="305"/>
      <c r="Q110" s="305"/>
      <c r="R110" s="308"/>
      <c r="U110" s="125">
        <f t="shared" si="35"/>
        <v>0</v>
      </c>
      <c r="V110" s="125">
        <f t="shared" si="36"/>
        <v>0</v>
      </c>
      <c r="W110" s="125">
        <f t="shared" si="37"/>
        <v>0</v>
      </c>
      <c r="X110" s="125">
        <f t="shared" si="38"/>
        <v>0</v>
      </c>
      <c r="Y110" s="125">
        <f t="shared" si="39"/>
        <v>0</v>
      </c>
      <c r="Z110" s="125">
        <f t="shared" si="40"/>
        <v>0</v>
      </c>
      <c r="AA110" s="125">
        <f t="shared" si="41"/>
        <v>0</v>
      </c>
      <c r="AB110" s="125">
        <f t="shared" si="42"/>
        <v>0</v>
      </c>
      <c r="AC110" s="125" t="e">
        <f>IF(#REF!="",0,#REF!*AC$5)</f>
        <v>#REF!</v>
      </c>
      <c r="AD110" s="125" t="e">
        <f>IF(#REF!="",0,#REF!*AD$5)</f>
        <v>#REF!</v>
      </c>
      <c r="AE110" s="125" t="e">
        <f>IF(#REF!="",0,#REF!*AE$5)</f>
        <v>#REF!</v>
      </c>
      <c r="AF110" s="125" t="e">
        <f>IF(#REF!="",0,#REF!*AF$5)</f>
        <v>#REF!</v>
      </c>
      <c r="AG110" s="125" t="e">
        <f>IF(#REF!="",0,#REF!*AG$5)</f>
        <v>#REF!</v>
      </c>
      <c r="AH110" s="125" t="e">
        <f>IF(#REF!="",0,#REF!*AH$5)</f>
        <v>#REF!</v>
      </c>
      <c r="AI110" s="125">
        <f t="shared" si="43"/>
        <v>0</v>
      </c>
      <c r="AJ110" s="125">
        <f t="shared" si="34"/>
        <v>0</v>
      </c>
    </row>
    <row r="111" spans="1:36" ht="59.5" customHeight="1">
      <c r="A111" s="120"/>
      <c r="B111" s="189" t="str">
        <f>IF('Baseline Paddock Data'!B115="","",'Baseline Paddock Data'!B115)</f>
        <v/>
      </c>
      <c r="C111" s="190" t="str">
        <f>IF('Baseline Paddock Data'!C115="","",'Baseline Paddock Data'!C115)</f>
        <v/>
      </c>
      <c r="D111" s="187" t="str">
        <f t="shared" si="32"/>
        <v/>
      </c>
      <c r="E111" s="305"/>
      <c r="F111" s="305"/>
      <c r="G111" s="305"/>
      <c r="H111" s="305"/>
      <c r="I111" s="305"/>
      <c r="J111" s="305"/>
      <c r="K111" s="305"/>
      <c r="L111" s="305"/>
      <c r="M111" s="305"/>
      <c r="N111" s="306"/>
      <c r="O111" s="307"/>
      <c r="P111" s="305"/>
      <c r="Q111" s="305"/>
      <c r="R111" s="308"/>
      <c r="U111" s="125">
        <f t="shared" si="35"/>
        <v>0</v>
      </c>
      <c r="V111" s="125">
        <f t="shared" si="36"/>
        <v>0</v>
      </c>
      <c r="W111" s="125">
        <f t="shared" si="37"/>
        <v>0</v>
      </c>
      <c r="X111" s="125">
        <f t="shared" si="38"/>
        <v>0</v>
      </c>
      <c r="Y111" s="125">
        <f t="shared" si="39"/>
        <v>0</v>
      </c>
      <c r="Z111" s="125">
        <f t="shared" si="40"/>
        <v>0</v>
      </c>
      <c r="AA111" s="125">
        <f t="shared" si="41"/>
        <v>0</v>
      </c>
      <c r="AB111" s="125">
        <f t="shared" si="42"/>
        <v>0</v>
      </c>
      <c r="AC111" s="125" t="e">
        <f>IF(#REF!="",0,#REF!*AC$5)</f>
        <v>#REF!</v>
      </c>
      <c r="AD111" s="125" t="e">
        <f>IF(#REF!="",0,#REF!*AD$5)</f>
        <v>#REF!</v>
      </c>
      <c r="AE111" s="125" t="e">
        <f>IF(#REF!="",0,#REF!*AE$5)</f>
        <v>#REF!</v>
      </c>
      <c r="AF111" s="125" t="e">
        <f>IF(#REF!="",0,#REF!*AF$5)</f>
        <v>#REF!</v>
      </c>
      <c r="AG111" s="125" t="e">
        <f>IF(#REF!="",0,#REF!*AG$5)</f>
        <v>#REF!</v>
      </c>
      <c r="AH111" s="125" t="e">
        <f>IF(#REF!="",0,#REF!*AH$5)</f>
        <v>#REF!</v>
      </c>
      <c r="AI111" s="125">
        <f t="shared" si="43"/>
        <v>0</v>
      </c>
      <c r="AJ111" s="125">
        <f t="shared" si="34"/>
        <v>0</v>
      </c>
    </row>
    <row r="112" spans="1:36" ht="59.5" customHeight="1">
      <c r="A112" s="120"/>
      <c r="B112" s="189" t="str">
        <f>IF('Baseline Paddock Data'!B116="","",'Baseline Paddock Data'!B116)</f>
        <v/>
      </c>
      <c r="C112" s="190" t="str">
        <f>IF('Baseline Paddock Data'!C116="","",'Baseline Paddock Data'!C116)</f>
        <v/>
      </c>
      <c r="D112" s="187" t="str">
        <f t="shared" si="32"/>
        <v/>
      </c>
      <c r="E112" s="305"/>
      <c r="F112" s="305"/>
      <c r="G112" s="305"/>
      <c r="H112" s="305"/>
      <c r="I112" s="305"/>
      <c r="J112" s="305"/>
      <c r="K112" s="305"/>
      <c r="L112" s="305"/>
      <c r="M112" s="305"/>
      <c r="N112" s="306"/>
      <c r="O112" s="307"/>
      <c r="P112" s="305"/>
      <c r="Q112" s="305"/>
      <c r="R112" s="308"/>
      <c r="U112" s="125">
        <f t="shared" si="35"/>
        <v>0</v>
      </c>
      <c r="V112" s="125">
        <f t="shared" si="36"/>
        <v>0</v>
      </c>
      <c r="W112" s="125">
        <f t="shared" si="37"/>
        <v>0</v>
      </c>
      <c r="X112" s="125">
        <f t="shared" si="38"/>
        <v>0</v>
      </c>
      <c r="Y112" s="125">
        <f t="shared" si="39"/>
        <v>0</v>
      </c>
      <c r="Z112" s="125">
        <f t="shared" si="40"/>
        <v>0</v>
      </c>
      <c r="AA112" s="125">
        <f t="shared" si="41"/>
        <v>0</v>
      </c>
      <c r="AB112" s="125">
        <f t="shared" si="42"/>
        <v>0</v>
      </c>
      <c r="AC112" s="125" t="e">
        <f>IF(#REF!="",0,#REF!*AC$5)</f>
        <v>#REF!</v>
      </c>
      <c r="AD112" s="125" t="e">
        <f>IF(#REF!="",0,#REF!*AD$5)</f>
        <v>#REF!</v>
      </c>
      <c r="AE112" s="125" t="e">
        <f>IF(#REF!="",0,#REF!*AE$5)</f>
        <v>#REF!</v>
      </c>
      <c r="AF112" s="125" t="e">
        <f>IF(#REF!="",0,#REF!*AF$5)</f>
        <v>#REF!</v>
      </c>
      <c r="AG112" s="125" t="e">
        <f>IF(#REF!="",0,#REF!*AG$5)</f>
        <v>#REF!</v>
      </c>
      <c r="AH112" s="125" t="e">
        <f>IF(#REF!="",0,#REF!*AH$5)</f>
        <v>#REF!</v>
      </c>
      <c r="AI112" s="125">
        <f t="shared" si="43"/>
        <v>0</v>
      </c>
      <c r="AJ112" s="125">
        <f t="shared" si="34"/>
        <v>0</v>
      </c>
    </row>
    <row r="113" spans="1:36" ht="59.5" customHeight="1">
      <c r="A113" s="120"/>
      <c r="B113" s="189" t="str">
        <f>IF('Baseline Paddock Data'!B117="","",'Baseline Paddock Data'!B117)</f>
        <v/>
      </c>
      <c r="C113" s="190" t="str">
        <f>IF('Baseline Paddock Data'!C117="","",'Baseline Paddock Data'!C117)</f>
        <v/>
      </c>
      <c r="D113" s="187" t="str">
        <f t="shared" si="32"/>
        <v/>
      </c>
      <c r="E113" s="305"/>
      <c r="F113" s="305"/>
      <c r="G113" s="305"/>
      <c r="H113" s="305"/>
      <c r="I113" s="305"/>
      <c r="J113" s="305"/>
      <c r="K113" s="305"/>
      <c r="L113" s="305"/>
      <c r="M113" s="305"/>
      <c r="N113" s="306"/>
      <c r="O113" s="307"/>
      <c r="P113" s="305"/>
      <c r="Q113" s="305"/>
      <c r="R113" s="308"/>
      <c r="U113" s="125">
        <f t="shared" si="35"/>
        <v>0</v>
      </c>
      <c r="V113" s="125">
        <f t="shared" si="36"/>
        <v>0</v>
      </c>
      <c r="W113" s="125">
        <f t="shared" si="37"/>
        <v>0</v>
      </c>
      <c r="X113" s="125">
        <f t="shared" si="38"/>
        <v>0</v>
      </c>
      <c r="Y113" s="125">
        <f t="shared" si="39"/>
        <v>0</v>
      </c>
      <c r="Z113" s="125">
        <f t="shared" si="40"/>
        <v>0</v>
      </c>
      <c r="AA113" s="125">
        <f t="shared" si="41"/>
        <v>0</v>
      </c>
      <c r="AB113" s="125">
        <f t="shared" si="42"/>
        <v>0</v>
      </c>
      <c r="AC113" s="125" t="e">
        <f>IF(#REF!="",0,#REF!*AC$5)</f>
        <v>#REF!</v>
      </c>
      <c r="AD113" s="125" t="e">
        <f>IF(#REF!="",0,#REF!*AD$5)</f>
        <v>#REF!</v>
      </c>
      <c r="AE113" s="125" t="e">
        <f>IF(#REF!="",0,#REF!*AE$5)</f>
        <v>#REF!</v>
      </c>
      <c r="AF113" s="125" t="e">
        <f>IF(#REF!="",0,#REF!*AF$5)</f>
        <v>#REF!</v>
      </c>
      <c r="AG113" s="125" t="e">
        <f>IF(#REF!="",0,#REF!*AG$5)</f>
        <v>#REF!</v>
      </c>
      <c r="AH113" s="125" t="e">
        <f>IF(#REF!="",0,#REF!*AH$5)</f>
        <v>#REF!</v>
      </c>
      <c r="AI113" s="125">
        <f t="shared" si="43"/>
        <v>0</v>
      </c>
      <c r="AJ113" s="125">
        <f t="shared" si="34"/>
        <v>0</v>
      </c>
    </row>
    <row r="114" spans="1:36" ht="59.5" customHeight="1">
      <c r="A114" s="120"/>
      <c r="B114" s="189" t="str">
        <f>IF('Baseline Paddock Data'!B118="","",'Baseline Paddock Data'!B118)</f>
        <v/>
      </c>
      <c r="C114" s="190" t="str">
        <f>IF('Baseline Paddock Data'!C118="","",'Baseline Paddock Data'!C118)</f>
        <v/>
      </c>
      <c r="D114" s="187" t="str">
        <f t="shared" si="32"/>
        <v/>
      </c>
      <c r="E114" s="305"/>
      <c r="F114" s="305"/>
      <c r="G114" s="305"/>
      <c r="H114" s="305"/>
      <c r="I114" s="305"/>
      <c r="J114" s="305"/>
      <c r="K114" s="305"/>
      <c r="L114" s="305"/>
      <c r="M114" s="305"/>
      <c r="N114" s="306"/>
      <c r="O114" s="307"/>
      <c r="P114" s="305"/>
      <c r="Q114" s="305"/>
      <c r="R114" s="308"/>
      <c r="U114" s="125">
        <f t="shared" si="35"/>
        <v>0</v>
      </c>
      <c r="V114" s="125">
        <f t="shared" si="36"/>
        <v>0</v>
      </c>
      <c r="W114" s="125">
        <f t="shared" si="37"/>
        <v>0</v>
      </c>
      <c r="X114" s="125">
        <f t="shared" si="38"/>
        <v>0</v>
      </c>
      <c r="Y114" s="125">
        <f t="shared" si="39"/>
        <v>0</v>
      </c>
      <c r="Z114" s="125">
        <f t="shared" si="40"/>
        <v>0</v>
      </c>
      <c r="AA114" s="125">
        <f t="shared" si="41"/>
        <v>0</v>
      </c>
      <c r="AB114" s="125">
        <f t="shared" si="42"/>
        <v>0</v>
      </c>
      <c r="AC114" s="125" t="e">
        <f>IF(#REF!="",0,#REF!*AC$5)</f>
        <v>#REF!</v>
      </c>
      <c r="AD114" s="125" t="e">
        <f>IF(#REF!="",0,#REF!*AD$5)</f>
        <v>#REF!</v>
      </c>
      <c r="AE114" s="125" t="e">
        <f>IF(#REF!="",0,#REF!*AE$5)</f>
        <v>#REF!</v>
      </c>
      <c r="AF114" s="125" t="e">
        <f>IF(#REF!="",0,#REF!*AF$5)</f>
        <v>#REF!</v>
      </c>
      <c r="AG114" s="125" t="e">
        <f>IF(#REF!="",0,#REF!*AG$5)</f>
        <v>#REF!</v>
      </c>
      <c r="AH114" s="125" t="e">
        <f>IF(#REF!="",0,#REF!*AH$5)</f>
        <v>#REF!</v>
      </c>
      <c r="AI114" s="125">
        <f t="shared" si="43"/>
        <v>0</v>
      </c>
      <c r="AJ114" s="125">
        <f t="shared" si="34"/>
        <v>0</v>
      </c>
    </row>
    <row r="115" spans="1:36" ht="59.5" customHeight="1">
      <c r="A115" s="120"/>
      <c r="B115" s="189" t="str">
        <f>IF('Baseline Paddock Data'!B119="","",'Baseline Paddock Data'!B119)</f>
        <v/>
      </c>
      <c r="C115" s="190" t="str">
        <f>IF('Baseline Paddock Data'!C119="","",'Baseline Paddock Data'!C119)</f>
        <v/>
      </c>
      <c r="D115" s="187" t="str">
        <f t="shared" si="32"/>
        <v/>
      </c>
      <c r="E115" s="305"/>
      <c r="F115" s="305"/>
      <c r="G115" s="305"/>
      <c r="H115" s="305"/>
      <c r="I115" s="305"/>
      <c r="J115" s="305"/>
      <c r="K115" s="305"/>
      <c r="L115" s="305"/>
      <c r="M115" s="305"/>
      <c r="N115" s="306"/>
      <c r="O115" s="307"/>
      <c r="P115" s="305"/>
      <c r="Q115" s="305"/>
      <c r="R115" s="308"/>
      <c r="U115" s="125">
        <f t="shared" si="35"/>
        <v>0</v>
      </c>
      <c r="V115" s="125">
        <f t="shared" si="36"/>
        <v>0</v>
      </c>
      <c r="W115" s="125">
        <f t="shared" si="37"/>
        <v>0</v>
      </c>
      <c r="X115" s="125">
        <f t="shared" si="38"/>
        <v>0</v>
      </c>
      <c r="Y115" s="125">
        <f t="shared" si="39"/>
        <v>0</v>
      </c>
      <c r="Z115" s="125">
        <f t="shared" si="40"/>
        <v>0</v>
      </c>
      <c r="AA115" s="125">
        <f t="shared" si="41"/>
        <v>0</v>
      </c>
      <c r="AB115" s="125">
        <f t="shared" si="42"/>
        <v>0</v>
      </c>
      <c r="AC115" s="125" t="e">
        <f>IF(#REF!="",0,#REF!*AC$5)</f>
        <v>#REF!</v>
      </c>
      <c r="AD115" s="125" t="e">
        <f>IF(#REF!="",0,#REF!*AD$5)</f>
        <v>#REF!</v>
      </c>
      <c r="AE115" s="125" t="e">
        <f>IF(#REF!="",0,#REF!*AE$5)</f>
        <v>#REF!</v>
      </c>
      <c r="AF115" s="125" t="e">
        <f>IF(#REF!="",0,#REF!*AF$5)</f>
        <v>#REF!</v>
      </c>
      <c r="AG115" s="125" t="e">
        <f>IF(#REF!="",0,#REF!*AG$5)</f>
        <v>#REF!</v>
      </c>
      <c r="AH115" s="125" t="e">
        <f>IF(#REF!="",0,#REF!*AH$5)</f>
        <v>#REF!</v>
      </c>
      <c r="AI115" s="125">
        <f t="shared" si="43"/>
        <v>0</v>
      </c>
      <c r="AJ115" s="125">
        <f t="shared" si="34"/>
        <v>0</v>
      </c>
    </row>
    <row r="116" spans="1:36" ht="59.5" customHeight="1">
      <c r="A116" s="120"/>
      <c r="B116" s="189" t="str">
        <f>IF('Baseline Paddock Data'!B120="","",'Baseline Paddock Data'!B120)</f>
        <v/>
      </c>
      <c r="C116" s="190" t="str">
        <f>IF('Baseline Paddock Data'!C120="","",'Baseline Paddock Data'!C120)</f>
        <v/>
      </c>
      <c r="D116" s="187" t="str">
        <f t="shared" si="32"/>
        <v/>
      </c>
      <c r="E116" s="305"/>
      <c r="F116" s="305"/>
      <c r="G116" s="305"/>
      <c r="H116" s="305"/>
      <c r="I116" s="305"/>
      <c r="J116" s="305"/>
      <c r="K116" s="305"/>
      <c r="L116" s="305"/>
      <c r="M116" s="305"/>
      <c r="N116" s="306"/>
      <c r="O116" s="307"/>
      <c r="P116" s="305"/>
      <c r="Q116" s="305"/>
      <c r="R116" s="308"/>
      <c r="U116" s="125">
        <f t="shared" si="35"/>
        <v>0</v>
      </c>
      <c r="V116" s="125">
        <f t="shared" si="36"/>
        <v>0</v>
      </c>
      <c r="W116" s="125">
        <f t="shared" si="37"/>
        <v>0</v>
      </c>
      <c r="X116" s="125">
        <f t="shared" si="38"/>
        <v>0</v>
      </c>
      <c r="Y116" s="125">
        <f t="shared" si="39"/>
        <v>0</v>
      </c>
      <c r="Z116" s="125">
        <f t="shared" si="40"/>
        <v>0</v>
      </c>
      <c r="AA116" s="125">
        <f t="shared" si="41"/>
        <v>0</v>
      </c>
      <c r="AB116" s="125">
        <f t="shared" si="42"/>
        <v>0</v>
      </c>
      <c r="AC116" s="125" t="e">
        <f>IF(#REF!="",0,#REF!*AC$5)</f>
        <v>#REF!</v>
      </c>
      <c r="AD116" s="125" t="e">
        <f>IF(#REF!="",0,#REF!*AD$5)</f>
        <v>#REF!</v>
      </c>
      <c r="AE116" s="125" t="e">
        <f>IF(#REF!="",0,#REF!*AE$5)</f>
        <v>#REF!</v>
      </c>
      <c r="AF116" s="125" t="e">
        <f>IF(#REF!="",0,#REF!*AF$5)</f>
        <v>#REF!</v>
      </c>
      <c r="AG116" s="125" t="e">
        <f>IF(#REF!="",0,#REF!*AG$5)</f>
        <v>#REF!</v>
      </c>
      <c r="AH116" s="125" t="e">
        <f>IF(#REF!="",0,#REF!*AH$5)</f>
        <v>#REF!</v>
      </c>
      <c r="AI116" s="125">
        <f t="shared" si="43"/>
        <v>0</v>
      </c>
      <c r="AJ116" s="125">
        <f t="shared" si="34"/>
        <v>0</v>
      </c>
    </row>
    <row r="117" spans="1:36" ht="59.5" customHeight="1">
      <c r="A117" s="120"/>
      <c r="B117" s="189" t="str">
        <f>IF('Baseline Paddock Data'!B121="","",'Baseline Paddock Data'!B121)</f>
        <v/>
      </c>
      <c r="C117" s="190" t="str">
        <f>IF('Baseline Paddock Data'!C121="","",'Baseline Paddock Data'!C121)</f>
        <v/>
      </c>
      <c r="D117" s="187" t="str">
        <f t="shared" si="32"/>
        <v/>
      </c>
      <c r="E117" s="305"/>
      <c r="F117" s="305"/>
      <c r="G117" s="305"/>
      <c r="H117" s="305"/>
      <c r="I117" s="305"/>
      <c r="J117" s="305"/>
      <c r="K117" s="305"/>
      <c r="L117" s="305"/>
      <c r="M117" s="305"/>
      <c r="N117" s="306"/>
      <c r="O117" s="307"/>
      <c r="P117" s="305"/>
      <c r="Q117" s="305"/>
      <c r="R117" s="308"/>
      <c r="U117" s="125">
        <f t="shared" si="35"/>
        <v>0</v>
      </c>
      <c r="V117" s="125">
        <f t="shared" si="36"/>
        <v>0</v>
      </c>
      <c r="W117" s="125">
        <f t="shared" si="37"/>
        <v>0</v>
      </c>
      <c r="X117" s="125">
        <f t="shared" si="38"/>
        <v>0</v>
      </c>
      <c r="Y117" s="125">
        <f t="shared" si="39"/>
        <v>0</v>
      </c>
      <c r="Z117" s="125">
        <f t="shared" si="40"/>
        <v>0</v>
      </c>
      <c r="AA117" s="125">
        <f t="shared" si="41"/>
        <v>0</v>
      </c>
      <c r="AB117" s="125">
        <f t="shared" si="42"/>
        <v>0</v>
      </c>
      <c r="AC117" s="125" t="e">
        <f>IF(#REF!="",0,#REF!*AC$5)</f>
        <v>#REF!</v>
      </c>
      <c r="AD117" s="125" t="e">
        <f>IF(#REF!="",0,#REF!*AD$5)</f>
        <v>#REF!</v>
      </c>
      <c r="AE117" s="125" t="e">
        <f>IF(#REF!="",0,#REF!*AE$5)</f>
        <v>#REF!</v>
      </c>
      <c r="AF117" s="125" t="e">
        <f>IF(#REF!="",0,#REF!*AF$5)</f>
        <v>#REF!</v>
      </c>
      <c r="AG117" s="125" t="e">
        <f>IF(#REF!="",0,#REF!*AG$5)</f>
        <v>#REF!</v>
      </c>
      <c r="AH117" s="125" t="e">
        <f>IF(#REF!="",0,#REF!*AH$5)</f>
        <v>#REF!</v>
      </c>
      <c r="AI117" s="125">
        <f t="shared" si="43"/>
        <v>0</v>
      </c>
      <c r="AJ117" s="125">
        <f t="shared" ref="AJ117:AJ148" si="44">IF(N117="",0,N117*AJ$5)</f>
        <v>0</v>
      </c>
    </row>
    <row r="118" spans="1:36" ht="59.5" customHeight="1">
      <c r="A118" s="120"/>
      <c r="B118" s="189" t="str">
        <f>IF('Baseline Paddock Data'!B122="","",'Baseline Paddock Data'!B122)</f>
        <v/>
      </c>
      <c r="C118" s="190" t="str">
        <f>IF('Baseline Paddock Data'!C122="","",'Baseline Paddock Data'!C122)</f>
        <v/>
      </c>
      <c r="D118" s="187" t="str">
        <f t="shared" si="32"/>
        <v/>
      </c>
      <c r="E118" s="305"/>
      <c r="F118" s="305"/>
      <c r="G118" s="305"/>
      <c r="H118" s="305"/>
      <c r="I118" s="305"/>
      <c r="J118" s="305"/>
      <c r="K118" s="305"/>
      <c r="L118" s="305"/>
      <c r="M118" s="305"/>
      <c r="N118" s="306"/>
      <c r="O118" s="307"/>
      <c r="P118" s="305"/>
      <c r="Q118" s="305"/>
      <c r="R118" s="308"/>
      <c r="U118" s="125">
        <f t="shared" si="35"/>
        <v>0</v>
      </c>
      <c r="V118" s="125">
        <f t="shared" si="36"/>
        <v>0</v>
      </c>
      <c r="W118" s="125">
        <f t="shared" si="37"/>
        <v>0</v>
      </c>
      <c r="X118" s="125">
        <f t="shared" si="38"/>
        <v>0</v>
      </c>
      <c r="Y118" s="125">
        <f t="shared" si="39"/>
        <v>0</v>
      </c>
      <c r="Z118" s="125">
        <f t="shared" si="40"/>
        <v>0</v>
      </c>
      <c r="AA118" s="125">
        <f t="shared" si="41"/>
        <v>0</v>
      </c>
      <c r="AB118" s="125">
        <f t="shared" si="42"/>
        <v>0</v>
      </c>
      <c r="AC118" s="125" t="e">
        <f>IF(#REF!="",0,#REF!*AC$5)</f>
        <v>#REF!</v>
      </c>
      <c r="AD118" s="125" t="e">
        <f>IF(#REF!="",0,#REF!*AD$5)</f>
        <v>#REF!</v>
      </c>
      <c r="AE118" s="125" t="e">
        <f>IF(#REF!="",0,#REF!*AE$5)</f>
        <v>#REF!</v>
      </c>
      <c r="AF118" s="125" t="e">
        <f>IF(#REF!="",0,#REF!*AF$5)</f>
        <v>#REF!</v>
      </c>
      <c r="AG118" s="125" t="e">
        <f>IF(#REF!="",0,#REF!*AG$5)</f>
        <v>#REF!</v>
      </c>
      <c r="AH118" s="125" t="e">
        <f>IF(#REF!="",0,#REF!*AH$5)</f>
        <v>#REF!</v>
      </c>
      <c r="AI118" s="125">
        <f t="shared" si="43"/>
        <v>0</v>
      </c>
      <c r="AJ118" s="125">
        <f t="shared" si="44"/>
        <v>0</v>
      </c>
    </row>
    <row r="119" spans="1:36" ht="59.5" customHeight="1">
      <c r="A119" s="120"/>
      <c r="B119" s="189" t="str">
        <f>IF('Baseline Paddock Data'!B123="","",'Baseline Paddock Data'!B123)</f>
        <v/>
      </c>
      <c r="C119" s="190" t="str">
        <f>IF('Baseline Paddock Data'!C123="","",'Baseline Paddock Data'!C123)</f>
        <v/>
      </c>
      <c r="D119" s="187" t="str">
        <f t="shared" si="32"/>
        <v/>
      </c>
      <c r="E119" s="305"/>
      <c r="F119" s="305"/>
      <c r="G119" s="305"/>
      <c r="H119" s="305"/>
      <c r="I119" s="305"/>
      <c r="J119" s="305"/>
      <c r="K119" s="305"/>
      <c r="L119" s="305"/>
      <c r="M119" s="305"/>
      <c r="N119" s="306"/>
      <c r="O119" s="307"/>
      <c r="P119" s="305"/>
      <c r="Q119" s="305"/>
      <c r="R119" s="308"/>
      <c r="U119" s="125">
        <f t="shared" si="35"/>
        <v>0</v>
      </c>
      <c r="V119" s="125">
        <f t="shared" si="36"/>
        <v>0</v>
      </c>
      <c r="W119" s="125">
        <f t="shared" si="37"/>
        <v>0</v>
      </c>
      <c r="X119" s="125">
        <f t="shared" si="38"/>
        <v>0</v>
      </c>
      <c r="Y119" s="125">
        <f t="shared" si="39"/>
        <v>0</v>
      </c>
      <c r="Z119" s="125">
        <f t="shared" si="40"/>
        <v>0</v>
      </c>
      <c r="AA119" s="125">
        <f t="shared" si="41"/>
        <v>0</v>
      </c>
      <c r="AB119" s="125">
        <f t="shared" si="42"/>
        <v>0</v>
      </c>
      <c r="AC119" s="125" t="e">
        <f>IF(#REF!="",0,#REF!*AC$5)</f>
        <v>#REF!</v>
      </c>
      <c r="AD119" s="125" t="e">
        <f>IF(#REF!="",0,#REF!*AD$5)</f>
        <v>#REF!</v>
      </c>
      <c r="AE119" s="125" t="e">
        <f>IF(#REF!="",0,#REF!*AE$5)</f>
        <v>#REF!</v>
      </c>
      <c r="AF119" s="125" t="e">
        <f>IF(#REF!="",0,#REF!*AF$5)</f>
        <v>#REF!</v>
      </c>
      <c r="AG119" s="125" t="e">
        <f>IF(#REF!="",0,#REF!*AG$5)</f>
        <v>#REF!</v>
      </c>
      <c r="AH119" s="125" t="e">
        <f>IF(#REF!="",0,#REF!*AH$5)</f>
        <v>#REF!</v>
      </c>
      <c r="AI119" s="125">
        <f t="shared" si="43"/>
        <v>0</v>
      </c>
      <c r="AJ119" s="125">
        <f t="shared" si="44"/>
        <v>0</v>
      </c>
    </row>
    <row r="120" spans="1:36" ht="59.5" customHeight="1">
      <c r="A120" s="120"/>
      <c r="B120" s="189" t="str">
        <f>IF('Baseline Paddock Data'!B124="","",'Baseline Paddock Data'!B124)</f>
        <v/>
      </c>
      <c r="C120" s="190" t="str">
        <f>IF('Baseline Paddock Data'!C124="","",'Baseline Paddock Data'!C124)</f>
        <v/>
      </c>
      <c r="D120" s="187" t="str">
        <f t="shared" si="32"/>
        <v/>
      </c>
      <c r="E120" s="305"/>
      <c r="F120" s="305"/>
      <c r="G120" s="305"/>
      <c r="H120" s="305"/>
      <c r="I120" s="305"/>
      <c r="J120" s="305"/>
      <c r="K120" s="305"/>
      <c r="L120" s="305"/>
      <c r="M120" s="305"/>
      <c r="N120" s="306"/>
      <c r="O120" s="307"/>
      <c r="P120" s="305"/>
      <c r="Q120" s="305"/>
      <c r="R120" s="308"/>
      <c r="U120" s="125">
        <f t="shared" si="35"/>
        <v>0</v>
      </c>
      <c r="V120" s="125">
        <f t="shared" si="36"/>
        <v>0</v>
      </c>
      <c r="W120" s="125">
        <f t="shared" si="37"/>
        <v>0</v>
      </c>
      <c r="X120" s="125">
        <f t="shared" si="38"/>
        <v>0</v>
      </c>
      <c r="Y120" s="125">
        <f t="shared" si="39"/>
        <v>0</v>
      </c>
      <c r="Z120" s="125">
        <f t="shared" si="40"/>
        <v>0</v>
      </c>
      <c r="AA120" s="125">
        <f t="shared" si="41"/>
        <v>0</v>
      </c>
      <c r="AB120" s="125">
        <f t="shared" si="42"/>
        <v>0</v>
      </c>
      <c r="AC120" s="125" t="e">
        <f>IF(#REF!="",0,#REF!*AC$5)</f>
        <v>#REF!</v>
      </c>
      <c r="AD120" s="125" t="e">
        <f>IF(#REF!="",0,#REF!*AD$5)</f>
        <v>#REF!</v>
      </c>
      <c r="AE120" s="125" t="e">
        <f>IF(#REF!="",0,#REF!*AE$5)</f>
        <v>#REF!</v>
      </c>
      <c r="AF120" s="125" t="e">
        <f>IF(#REF!="",0,#REF!*AF$5)</f>
        <v>#REF!</v>
      </c>
      <c r="AG120" s="125" t="e">
        <f>IF(#REF!="",0,#REF!*AG$5)</f>
        <v>#REF!</v>
      </c>
      <c r="AH120" s="125" t="e">
        <f>IF(#REF!="",0,#REF!*AH$5)</f>
        <v>#REF!</v>
      </c>
      <c r="AI120" s="125">
        <f t="shared" si="43"/>
        <v>0</v>
      </c>
      <c r="AJ120" s="125">
        <f t="shared" si="44"/>
        <v>0</v>
      </c>
    </row>
    <row r="121" spans="1:36" ht="59.5" customHeight="1">
      <c r="A121" s="120"/>
      <c r="B121" s="189" t="str">
        <f>IF('Baseline Paddock Data'!B125="","",'Baseline Paddock Data'!B125)</f>
        <v/>
      </c>
      <c r="C121" s="190" t="str">
        <f>IF('Baseline Paddock Data'!C125="","",'Baseline Paddock Data'!C125)</f>
        <v/>
      </c>
      <c r="D121" s="187" t="str">
        <f t="shared" si="32"/>
        <v/>
      </c>
      <c r="E121" s="305"/>
      <c r="F121" s="305"/>
      <c r="G121" s="305"/>
      <c r="H121" s="305"/>
      <c r="I121" s="305"/>
      <c r="J121" s="305"/>
      <c r="K121" s="305"/>
      <c r="L121" s="305"/>
      <c r="M121" s="305"/>
      <c r="N121" s="306"/>
      <c r="O121" s="307"/>
      <c r="P121" s="305"/>
      <c r="Q121" s="305"/>
      <c r="R121" s="308"/>
      <c r="U121" s="125">
        <f t="shared" si="35"/>
        <v>0</v>
      </c>
      <c r="V121" s="125">
        <f t="shared" si="36"/>
        <v>0</v>
      </c>
      <c r="W121" s="125">
        <f t="shared" si="37"/>
        <v>0</v>
      </c>
      <c r="X121" s="125">
        <f t="shared" si="38"/>
        <v>0</v>
      </c>
      <c r="Y121" s="125">
        <f t="shared" si="39"/>
        <v>0</v>
      </c>
      <c r="Z121" s="125">
        <f t="shared" si="40"/>
        <v>0</v>
      </c>
      <c r="AA121" s="125">
        <f t="shared" si="41"/>
        <v>0</v>
      </c>
      <c r="AB121" s="125">
        <f t="shared" si="42"/>
        <v>0</v>
      </c>
      <c r="AC121" s="125" t="e">
        <f>IF(#REF!="",0,#REF!*AC$5)</f>
        <v>#REF!</v>
      </c>
      <c r="AD121" s="125" t="e">
        <f>IF(#REF!="",0,#REF!*AD$5)</f>
        <v>#REF!</v>
      </c>
      <c r="AE121" s="125" t="e">
        <f>IF(#REF!="",0,#REF!*AE$5)</f>
        <v>#REF!</v>
      </c>
      <c r="AF121" s="125" t="e">
        <f>IF(#REF!="",0,#REF!*AF$5)</f>
        <v>#REF!</v>
      </c>
      <c r="AG121" s="125" t="e">
        <f>IF(#REF!="",0,#REF!*AG$5)</f>
        <v>#REF!</v>
      </c>
      <c r="AH121" s="125" t="e">
        <f>IF(#REF!="",0,#REF!*AH$5)</f>
        <v>#REF!</v>
      </c>
      <c r="AI121" s="125">
        <f t="shared" si="43"/>
        <v>0</v>
      </c>
      <c r="AJ121" s="125">
        <f t="shared" si="44"/>
        <v>0</v>
      </c>
    </row>
    <row r="122" spans="1:36" ht="59.5" customHeight="1">
      <c r="A122" s="120"/>
      <c r="B122" s="189" t="str">
        <f>IF('Baseline Paddock Data'!B126="","",'Baseline Paddock Data'!B126)</f>
        <v/>
      </c>
      <c r="C122" s="190" t="str">
        <f>IF('Baseline Paddock Data'!C126="","",'Baseline Paddock Data'!C126)</f>
        <v/>
      </c>
      <c r="D122" s="187" t="str">
        <f t="shared" si="32"/>
        <v/>
      </c>
      <c r="E122" s="305"/>
      <c r="F122" s="305"/>
      <c r="G122" s="305"/>
      <c r="H122" s="305"/>
      <c r="I122" s="305"/>
      <c r="J122" s="305"/>
      <c r="K122" s="305"/>
      <c r="L122" s="305"/>
      <c r="M122" s="305"/>
      <c r="N122" s="306"/>
      <c r="O122" s="307"/>
      <c r="P122" s="305"/>
      <c r="Q122" s="305"/>
      <c r="R122" s="308"/>
      <c r="U122" s="125">
        <f t="shared" si="35"/>
        <v>0</v>
      </c>
      <c r="V122" s="125">
        <f t="shared" si="36"/>
        <v>0</v>
      </c>
      <c r="W122" s="125">
        <f t="shared" si="37"/>
        <v>0</v>
      </c>
      <c r="X122" s="125">
        <f t="shared" si="38"/>
        <v>0</v>
      </c>
      <c r="Y122" s="125">
        <f t="shared" si="39"/>
        <v>0</v>
      </c>
      <c r="Z122" s="125">
        <f t="shared" si="40"/>
        <v>0</v>
      </c>
      <c r="AA122" s="125">
        <f t="shared" si="41"/>
        <v>0</v>
      </c>
      <c r="AB122" s="125">
        <f t="shared" si="42"/>
        <v>0</v>
      </c>
      <c r="AC122" s="125" t="e">
        <f>IF(#REF!="",0,#REF!*AC$5)</f>
        <v>#REF!</v>
      </c>
      <c r="AD122" s="125" t="e">
        <f>IF(#REF!="",0,#REF!*AD$5)</f>
        <v>#REF!</v>
      </c>
      <c r="AE122" s="125" t="e">
        <f>IF(#REF!="",0,#REF!*AE$5)</f>
        <v>#REF!</v>
      </c>
      <c r="AF122" s="125" t="e">
        <f>IF(#REF!="",0,#REF!*AF$5)</f>
        <v>#REF!</v>
      </c>
      <c r="AG122" s="125" t="e">
        <f>IF(#REF!="",0,#REF!*AG$5)</f>
        <v>#REF!</v>
      </c>
      <c r="AH122" s="125" t="e">
        <f>IF(#REF!="",0,#REF!*AH$5)</f>
        <v>#REF!</v>
      </c>
      <c r="AI122" s="125">
        <f t="shared" si="43"/>
        <v>0</v>
      </c>
      <c r="AJ122" s="125">
        <f t="shared" si="44"/>
        <v>0</v>
      </c>
    </row>
    <row r="123" spans="1:36" ht="59.5" customHeight="1">
      <c r="A123" s="120"/>
      <c r="B123" s="189" t="str">
        <f>IF('Baseline Paddock Data'!B127="","",'Baseline Paddock Data'!B127)</f>
        <v/>
      </c>
      <c r="C123" s="190" t="str">
        <f>IF('Baseline Paddock Data'!C127="","",'Baseline Paddock Data'!C127)</f>
        <v/>
      </c>
      <c r="D123" s="187" t="str">
        <f t="shared" si="32"/>
        <v/>
      </c>
      <c r="E123" s="305"/>
      <c r="F123" s="305"/>
      <c r="G123" s="305"/>
      <c r="H123" s="305"/>
      <c r="I123" s="305"/>
      <c r="J123" s="305"/>
      <c r="K123" s="305"/>
      <c r="L123" s="305"/>
      <c r="M123" s="305"/>
      <c r="N123" s="306"/>
      <c r="O123" s="307"/>
      <c r="P123" s="305"/>
      <c r="Q123" s="305"/>
      <c r="R123" s="308"/>
      <c r="U123" s="125">
        <f t="shared" si="35"/>
        <v>0</v>
      </c>
      <c r="V123" s="125">
        <f t="shared" si="36"/>
        <v>0</v>
      </c>
      <c r="W123" s="125">
        <f t="shared" si="37"/>
        <v>0</v>
      </c>
      <c r="X123" s="125">
        <f t="shared" si="38"/>
        <v>0</v>
      </c>
      <c r="Y123" s="125">
        <f t="shared" si="39"/>
        <v>0</v>
      </c>
      <c r="Z123" s="125">
        <f t="shared" si="40"/>
        <v>0</v>
      </c>
      <c r="AA123" s="125">
        <f t="shared" si="41"/>
        <v>0</v>
      </c>
      <c r="AB123" s="125">
        <f t="shared" si="42"/>
        <v>0</v>
      </c>
      <c r="AC123" s="125" t="e">
        <f>IF(#REF!="",0,#REF!*AC$5)</f>
        <v>#REF!</v>
      </c>
      <c r="AD123" s="125" t="e">
        <f>IF(#REF!="",0,#REF!*AD$5)</f>
        <v>#REF!</v>
      </c>
      <c r="AE123" s="125" t="e">
        <f>IF(#REF!="",0,#REF!*AE$5)</f>
        <v>#REF!</v>
      </c>
      <c r="AF123" s="125" t="e">
        <f>IF(#REF!="",0,#REF!*AF$5)</f>
        <v>#REF!</v>
      </c>
      <c r="AG123" s="125" t="e">
        <f>IF(#REF!="",0,#REF!*AG$5)</f>
        <v>#REF!</v>
      </c>
      <c r="AH123" s="125" t="e">
        <f>IF(#REF!="",0,#REF!*AH$5)</f>
        <v>#REF!</v>
      </c>
      <c r="AI123" s="125">
        <f t="shared" si="43"/>
        <v>0</v>
      </c>
      <c r="AJ123" s="125">
        <f t="shared" si="44"/>
        <v>0</v>
      </c>
    </row>
    <row r="124" spans="1:36" ht="59.5" customHeight="1">
      <c r="A124" s="120"/>
      <c r="B124" s="189" t="str">
        <f>IF('Baseline Paddock Data'!B128="","",'Baseline Paddock Data'!B128)</f>
        <v/>
      </c>
      <c r="C124" s="190" t="str">
        <f>IF('Baseline Paddock Data'!C128="","",'Baseline Paddock Data'!C128)</f>
        <v/>
      </c>
      <c r="D124" s="187" t="str">
        <f t="shared" si="32"/>
        <v/>
      </c>
      <c r="E124" s="305"/>
      <c r="F124" s="305"/>
      <c r="G124" s="305"/>
      <c r="H124" s="305"/>
      <c r="I124" s="305"/>
      <c r="J124" s="305"/>
      <c r="K124" s="305"/>
      <c r="L124" s="305"/>
      <c r="M124" s="305"/>
      <c r="N124" s="306"/>
      <c r="O124" s="307"/>
      <c r="P124" s="305"/>
      <c r="Q124" s="305"/>
      <c r="R124" s="308"/>
      <c r="U124" s="125">
        <f t="shared" si="35"/>
        <v>0</v>
      </c>
      <c r="V124" s="125">
        <f t="shared" si="36"/>
        <v>0</v>
      </c>
      <c r="W124" s="125">
        <f t="shared" si="37"/>
        <v>0</v>
      </c>
      <c r="X124" s="125">
        <f t="shared" si="38"/>
        <v>0</v>
      </c>
      <c r="Y124" s="125">
        <f t="shared" si="39"/>
        <v>0</v>
      </c>
      <c r="Z124" s="125">
        <f t="shared" si="40"/>
        <v>0</v>
      </c>
      <c r="AA124" s="125">
        <f t="shared" si="41"/>
        <v>0</v>
      </c>
      <c r="AB124" s="125">
        <f t="shared" si="42"/>
        <v>0</v>
      </c>
      <c r="AC124" s="125" t="e">
        <f>IF(#REF!="",0,#REF!*AC$5)</f>
        <v>#REF!</v>
      </c>
      <c r="AD124" s="125" t="e">
        <f>IF(#REF!="",0,#REF!*AD$5)</f>
        <v>#REF!</v>
      </c>
      <c r="AE124" s="125" t="e">
        <f>IF(#REF!="",0,#REF!*AE$5)</f>
        <v>#REF!</v>
      </c>
      <c r="AF124" s="125" t="e">
        <f>IF(#REF!="",0,#REF!*AF$5)</f>
        <v>#REF!</v>
      </c>
      <c r="AG124" s="125" t="e">
        <f>IF(#REF!="",0,#REF!*AG$5)</f>
        <v>#REF!</v>
      </c>
      <c r="AH124" s="125" t="e">
        <f>IF(#REF!="",0,#REF!*AH$5)</f>
        <v>#REF!</v>
      </c>
      <c r="AI124" s="125">
        <f t="shared" si="43"/>
        <v>0</v>
      </c>
      <c r="AJ124" s="125">
        <f t="shared" si="44"/>
        <v>0</v>
      </c>
    </row>
    <row r="125" spans="1:36" ht="59.5" customHeight="1">
      <c r="A125" s="120"/>
      <c r="B125" s="189" t="str">
        <f>IF('Baseline Paddock Data'!B129="","",'Baseline Paddock Data'!B129)</f>
        <v/>
      </c>
      <c r="C125" s="190" t="str">
        <f>IF('Baseline Paddock Data'!C129="","",'Baseline Paddock Data'!C129)</f>
        <v/>
      </c>
      <c r="D125" s="187" t="str">
        <f t="shared" si="32"/>
        <v/>
      </c>
      <c r="E125" s="305"/>
      <c r="F125" s="305"/>
      <c r="G125" s="305"/>
      <c r="H125" s="305"/>
      <c r="I125" s="305"/>
      <c r="J125" s="305"/>
      <c r="K125" s="305"/>
      <c r="L125" s="305"/>
      <c r="M125" s="305"/>
      <c r="N125" s="306"/>
      <c r="O125" s="307"/>
      <c r="P125" s="305"/>
      <c r="Q125" s="305"/>
      <c r="R125" s="308"/>
      <c r="U125" s="125">
        <f t="shared" si="35"/>
        <v>0</v>
      </c>
      <c r="V125" s="125">
        <f t="shared" si="36"/>
        <v>0</v>
      </c>
      <c r="W125" s="125">
        <f t="shared" si="37"/>
        <v>0</v>
      </c>
      <c r="X125" s="125">
        <f t="shared" si="38"/>
        <v>0</v>
      </c>
      <c r="Y125" s="125">
        <f t="shared" si="39"/>
        <v>0</v>
      </c>
      <c r="Z125" s="125">
        <f t="shared" si="40"/>
        <v>0</v>
      </c>
      <c r="AA125" s="125">
        <f t="shared" si="41"/>
        <v>0</v>
      </c>
      <c r="AB125" s="125">
        <f t="shared" si="42"/>
        <v>0</v>
      </c>
      <c r="AC125" s="125" t="e">
        <f>IF(#REF!="",0,#REF!*AC$5)</f>
        <v>#REF!</v>
      </c>
      <c r="AD125" s="125" t="e">
        <f>IF(#REF!="",0,#REF!*AD$5)</f>
        <v>#REF!</v>
      </c>
      <c r="AE125" s="125" t="e">
        <f>IF(#REF!="",0,#REF!*AE$5)</f>
        <v>#REF!</v>
      </c>
      <c r="AF125" s="125" t="e">
        <f>IF(#REF!="",0,#REF!*AF$5)</f>
        <v>#REF!</v>
      </c>
      <c r="AG125" s="125" t="e">
        <f>IF(#REF!="",0,#REF!*AG$5)</f>
        <v>#REF!</v>
      </c>
      <c r="AH125" s="125" t="e">
        <f>IF(#REF!="",0,#REF!*AH$5)</f>
        <v>#REF!</v>
      </c>
      <c r="AI125" s="125">
        <f t="shared" si="43"/>
        <v>0</v>
      </c>
      <c r="AJ125" s="125">
        <f t="shared" si="44"/>
        <v>0</v>
      </c>
    </row>
    <row r="126" spans="1:36" ht="59.5" customHeight="1">
      <c r="A126" s="120"/>
      <c r="B126" s="189" t="str">
        <f>IF('Baseline Paddock Data'!B130="","",'Baseline Paddock Data'!B130)</f>
        <v/>
      </c>
      <c r="C126" s="190" t="str">
        <f>IF('Baseline Paddock Data'!C130="","",'Baseline Paddock Data'!C130)</f>
        <v/>
      </c>
      <c r="D126" s="187" t="str">
        <f t="shared" si="32"/>
        <v/>
      </c>
      <c r="E126" s="305"/>
      <c r="F126" s="305"/>
      <c r="G126" s="305"/>
      <c r="H126" s="305"/>
      <c r="I126" s="305"/>
      <c r="J126" s="305"/>
      <c r="K126" s="305"/>
      <c r="L126" s="305"/>
      <c r="M126" s="305"/>
      <c r="N126" s="306"/>
      <c r="O126" s="307"/>
      <c r="P126" s="305"/>
      <c r="Q126" s="305"/>
      <c r="R126" s="308"/>
      <c r="U126" s="125">
        <f t="shared" si="35"/>
        <v>0</v>
      </c>
      <c r="V126" s="125">
        <f t="shared" si="36"/>
        <v>0</v>
      </c>
      <c r="W126" s="125">
        <f t="shared" si="37"/>
        <v>0</v>
      </c>
      <c r="X126" s="125">
        <f t="shared" si="38"/>
        <v>0</v>
      </c>
      <c r="Y126" s="125">
        <f t="shared" si="39"/>
        <v>0</v>
      </c>
      <c r="Z126" s="125">
        <f t="shared" si="40"/>
        <v>0</v>
      </c>
      <c r="AA126" s="125">
        <f t="shared" si="41"/>
        <v>0</v>
      </c>
      <c r="AB126" s="125">
        <f t="shared" si="42"/>
        <v>0</v>
      </c>
      <c r="AC126" s="125" t="e">
        <f>IF(#REF!="",0,#REF!*AC$5)</f>
        <v>#REF!</v>
      </c>
      <c r="AD126" s="125" t="e">
        <f>IF(#REF!="",0,#REF!*AD$5)</f>
        <v>#REF!</v>
      </c>
      <c r="AE126" s="125" t="e">
        <f>IF(#REF!="",0,#REF!*AE$5)</f>
        <v>#REF!</v>
      </c>
      <c r="AF126" s="125" t="e">
        <f>IF(#REF!="",0,#REF!*AF$5)</f>
        <v>#REF!</v>
      </c>
      <c r="AG126" s="125" t="e">
        <f>IF(#REF!="",0,#REF!*AG$5)</f>
        <v>#REF!</v>
      </c>
      <c r="AH126" s="125" t="e">
        <f>IF(#REF!="",0,#REF!*AH$5)</f>
        <v>#REF!</v>
      </c>
      <c r="AI126" s="125">
        <f t="shared" si="43"/>
        <v>0</v>
      </c>
      <c r="AJ126" s="125">
        <f t="shared" si="44"/>
        <v>0</v>
      </c>
    </row>
    <row r="127" spans="1:36" ht="59.5" customHeight="1">
      <c r="A127" s="120"/>
      <c r="B127" s="189" t="str">
        <f>IF('Baseline Paddock Data'!B131="","",'Baseline Paddock Data'!B131)</f>
        <v/>
      </c>
      <c r="C127" s="190" t="str">
        <f>IF('Baseline Paddock Data'!C131="","",'Baseline Paddock Data'!C131)</f>
        <v/>
      </c>
      <c r="D127" s="187" t="str">
        <f t="shared" si="32"/>
        <v/>
      </c>
      <c r="E127" s="305"/>
      <c r="F127" s="305"/>
      <c r="G127" s="305"/>
      <c r="H127" s="305"/>
      <c r="I127" s="305"/>
      <c r="J127" s="305"/>
      <c r="K127" s="305"/>
      <c r="L127" s="305"/>
      <c r="M127" s="305"/>
      <c r="N127" s="306"/>
      <c r="O127" s="307"/>
      <c r="P127" s="305"/>
      <c r="Q127" s="305"/>
      <c r="R127" s="308"/>
      <c r="U127" s="125">
        <f t="shared" si="35"/>
        <v>0</v>
      </c>
      <c r="V127" s="125">
        <f t="shared" si="36"/>
        <v>0</v>
      </c>
      <c r="W127" s="125">
        <f t="shared" si="37"/>
        <v>0</v>
      </c>
      <c r="X127" s="125">
        <f t="shared" si="38"/>
        <v>0</v>
      </c>
      <c r="Y127" s="125">
        <f t="shared" si="39"/>
        <v>0</v>
      </c>
      <c r="Z127" s="125">
        <f t="shared" si="40"/>
        <v>0</v>
      </c>
      <c r="AA127" s="125">
        <f t="shared" si="41"/>
        <v>0</v>
      </c>
      <c r="AB127" s="125">
        <f t="shared" si="42"/>
        <v>0</v>
      </c>
      <c r="AC127" s="125" t="e">
        <f>IF(#REF!="",0,#REF!*AC$5)</f>
        <v>#REF!</v>
      </c>
      <c r="AD127" s="125" t="e">
        <f>IF(#REF!="",0,#REF!*AD$5)</f>
        <v>#REF!</v>
      </c>
      <c r="AE127" s="125" t="e">
        <f>IF(#REF!="",0,#REF!*AE$5)</f>
        <v>#REF!</v>
      </c>
      <c r="AF127" s="125" t="e">
        <f>IF(#REF!="",0,#REF!*AF$5)</f>
        <v>#REF!</v>
      </c>
      <c r="AG127" s="125" t="e">
        <f>IF(#REF!="",0,#REF!*AG$5)</f>
        <v>#REF!</v>
      </c>
      <c r="AH127" s="125" t="e">
        <f>IF(#REF!="",0,#REF!*AH$5)</f>
        <v>#REF!</v>
      </c>
      <c r="AI127" s="125">
        <f t="shared" si="43"/>
        <v>0</v>
      </c>
      <c r="AJ127" s="125">
        <f t="shared" si="44"/>
        <v>0</v>
      </c>
    </row>
    <row r="128" spans="1:36" ht="59.5" customHeight="1">
      <c r="A128" s="120"/>
      <c r="B128" s="189" t="str">
        <f>IF('Baseline Paddock Data'!B132="","",'Baseline Paddock Data'!B132)</f>
        <v/>
      </c>
      <c r="C128" s="190" t="str">
        <f>IF('Baseline Paddock Data'!C132="","",'Baseline Paddock Data'!C132)</f>
        <v/>
      </c>
      <c r="D128" s="187" t="str">
        <f t="shared" si="32"/>
        <v/>
      </c>
      <c r="E128" s="305"/>
      <c r="F128" s="305"/>
      <c r="G128" s="305"/>
      <c r="H128" s="305"/>
      <c r="I128" s="305"/>
      <c r="J128" s="305"/>
      <c r="K128" s="305"/>
      <c r="L128" s="305"/>
      <c r="M128" s="305"/>
      <c r="N128" s="306"/>
      <c r="O128" s="307"/>
      <c r="P128" s="305"/>
      <c r="Q128" s="305"/>
      <c r="R128" s="308"/>
      <c r="U128" s="125">
        <f t="shared" si="35"/>
        <v>0</v>
      </c>
      <c r="V128" s="125">
        <f t="shared" si="36"/>
        <v>0</v>
      </c>
      <c r="W128" s="125">
        <f t="shared" si="37"/>
        <v>0</v>
      </c>
      <c r="X128" s="125">
        <f t="shared" si="38"/>
        <v>0</v>
      </c>
      <c r="Y128" s="125">
        <f t="shared" si="39"/>
        <v>0</v>
      </c>
      <c r="Z128" s="125">
        <f t="shared" si="40"/>
        <v>0</v>
      </c>
      <c r="AA128" s="125">
        <f t="shared" si="41"/>
        <v>0</v>
      </c>
      <c r="AB128" s="125">
        <f t="shared" si="42"/>
        <v>0</v>
      </c>
      <c r="AC128" s="125" t="e">
        <f>IF(#REF!="",0,#REF!*AC$5)</f>
        <v>#REF!</v>
      </c>
      <c r="AD128" s="125" t="e">
        <f>IF(#REF!="",0,#REF!*AD$5)</f>
        <v>#REF!</v>
      </c>
      <c r="AE128" s="125" t="e">
        <f>IF(#REF!="",0,#REF!*AE$5)</f>
        <v>#REF!</v>
      </c>
      <c r="AF128" s="125" t="e">
        <f>IF(#REF!="",0,#REF!*AF$5)</f>
        <v>#REF!</v>
      </c>
      <c r="AG128" s="125" t="e">
        <f>IF(#REF!="",0,#REF!*AG$5)</f>
        <v>#REF!</v>
      </c>
      <c r="AH128" s="125" t="e">
        <f>IF(#REF!="",0,#REF!*AH$5)</f>
        <v>#REF!</v>
      </c>
      <c r="AI128" s="125">
        <f t="shared" si="43"/>
        <v>0</v>
      </c>
      <c r="AJ128" s="125">
        <f t="shared" si="44"/>
        <v>0</v>
      </c>
    </row>
    <row r="129" spans="1:36" ht="59.5" customHeight="1">
      <c r="A129" s="120"/>
      <c r="B129" s="189" t="str">
        <f>IF('Baseline Paddock Data'!B133="","",'Baseline Paddock Data'!B133)</f>
        <v/>
      </c>
      <c r="C129" s="190" t="str">
        <f>IF('Baseline Paddock Data'!C133="","",'Baseline Paddock Data'!C133)</f>
        <v/>
      </c>
      <c r="D129" s="187" t="str">
        <f t="shared" si="32"/>
        <v/>
      </c>
      <c r="E129" s="305"/>
      <c r="F129" s="305"/>
      <c r="G129" s="305"/>
      <c r="H129" s="305"/>
      <c r="I129" s="305"/>
      <c r="J129" s="305"/>
      <c r="K129" s="305"/>
      <c r="L129" s="305"/>
      <c r="M129" s="305"/>
      <c r="N129" s="306"/>
      <c r="O129" s="307"/>
      <c r="P129" s="305"/>
      <c r="Q129" s="305"/>
      <c r="R129" s="308"/>
      <c r="U129" s="125">
        <f t="shared" si="35"/>
        <v>0</v>
      </c>
      <c r="V129" s="125">
        <f t="shared" si="36"/>
        <v>0</v>
      </c>
      <c r="W129" s="125">
        <f t="shared" si="37"/>
        <v>0</v>
      </c>
      <c r="X129" s="125">
        <f t="shared" si="38"/>
        <v>0</v>
      </c>
      <c r="Y129" s="125">
        <f t="shared" si="39"/>
        <v>0</v>
      </c>
      <c r="Z129" s="125">
        <f t="shared" si="40"/>
        <v>0</v>
      </c>
      <c r="AA129" s="125">
        <f t="shared" si="41"/>
        <v>0</v>
      </c>
      <c r="AB129" s="125">
        <f t="shared" si="42"/>
        <v>0</v>
      </c>
      <c r="AC129" s="125" t="e">
        <f>IF(#REF!="",0,#REF!*AC$5)</f>
        <v>#REF!</v>
      </c>
      <c r="AD129" s="125" t="e">
        <f>IF(#REF!="",0,#REF!*AD$5)</f>
        <v>#REF!</v>
      </c>
      <c r="AE129" s="125" t="e">
        <f>IF(#REF!="",0,#REF!*AE$5)</f>
        <v>#REF!</v>
      </c>
      <c r="AF129" s="125" t="e">
        <f>IF(#REF!="",0,#REF!*AF$5)</f>
        <v>#REF!</v>
      </c>
      <c r="AG129" s="125" t="e">
        <f>IF(#REF!="",0,#REF!*AG$5)</f>
        <v>#REF!</v>
      </c>
      <c r="AH129" s="125" t="e">
        <f>IF(#REF!="",0,#REF!*AH$5)</f>
        <v>#REF!</v>
      </c>
      <c r="AI129" s="125">
        <f t="shared" si="43"/>
        <v>0</v>
      </c>
      <c r="AJ129" s="125">
        <f t="shared" si="44"/>
        <v>0</v>
      </c>
    </row>
    <row r="130" spans="1:36" ht="59.5" customHeight="1">
      <c r="A130" s="120"/>
      <c r="B130" s="189" t="str">
        <f>IF('Baseline Paddock Data'!B134="","",'Baseline Paddock Data'!B134)</f>
        <v/>
      </c>
      <c r="C130" s="190" t="str">
        <f>IF('Baseline Paddock Data'!C134="","",'Baseline Paddock Data'!C134)</f>
        <v/>
      </c>
      <c r="D130" s="187" t="str">
        <f t="shared" si="32"/>
        <v/>
      </c>
      <c r="E130" s="305"/>
      <c r="F130" s="305"/>
      <c r="G130" s="305"/>
      <c r="H130" s="305"/>
      <c r="I130" s="305"/>
      <c r="J130" s="305"/>
      <c r="K130" s="305"/>
      <c r="L130" s="305"/>
      <c r="M130" s="305"/>
      <c r="N130" s="306"/>
      <c r="O130" s="307"/>
      <c r="P130" s="305"/>
      <c r="Q130" s="305"/>
      <c r="R130" s="308"/>
      <c r="U130" s="125">
        <f t="shared" si="35"/>
        <v>0</v>
      </c>
      <c r="V130" s="125">
        <f t="shared" si="36"/>
        <v>0</v>
      </c>
      <c r="W130" s="125">
        <f t="shared" si="37"/>
        <v>0</v>
      </c>
      <c r="X130" s="125">
        <f t="shared" si="38"/>
        <v>0</v>
      </c>
      <c r="Y130" s="125">
        <f t="shared" si="39"/>
        <v>0</v>
      </c>
      <c r="Z130" s="125">
        <f t="shared" si="40"/>
        <v>0</v>
      </c>
      <c r="AA130" s="125">
        <f t="shared" si="41"/>
        <v>0</v>
      </c>
      <c r="AB130" s="125">
        <f t="shared" si="42"/>
        <v>0</v>
      </c>
      <c r="AC130" s="125" t="e">
        <f>IF(#REF!="",0,#REF!*AC$5)</f>
        <v>#REF!</v>
      </c>
      <c r="AD130" s="125" t="e">
        <f>IF(#REF!="",0,#REF!*AD$5)</f>
        <v>#REF!</v>
      </c>
      <c r="AE130" s="125" t="e">
        <f>IF(#REF!="",0,#REF!*AE$5)</f>
        <v>#REF!</v>
      </c>
      <c r="AF130" s="125" t="e">
        <f>IF(#REF!="",0,#REF!*AF$5)</f>
        <v>#REF!</v>
      </c>
      <c r="AG130" s="125" t="e">
        <f>IF(#REF!="",0,#REF!*AG$5)</f>
        <v>#REF!</v>
      </c>
      <c r="AH130" s="125" t="e">
        <f>IF(#REF!="",0,#REF!*AH$5)</f>
        <v>#REF!</v>
      </c>
      <c r="AI130" s="125">
        <f t="shared" si="43"/>
        <v>0</v>
      </c>
      <c r="AJ130" s="125">
        <f t="shared" si="44"/>
        <v>0</v>
      </c>
    </row>
    <row r="131" spans="1:36" ht="59.5" customHeight="1">
      <c r="A131" s="120"/>
      <c r="B131" s="189" t="str">
        <f>IF('Baseline Paddock Data'!B135="","",'Baseline Paddock Data'!B135)</f>
        <v/>
      </c>
      <c r="C131" s="190" t="str">
        <f>IF('Baseline Paddock Data'!C135="","",'Baseline Paddock Data'!C135)</f>
        <v/>
      </c>
      <c r="D131" s="187" t="str">
        <f t="shared" si="32"/>
        <v/>
      </c>
      <c r="E131" s="305"/>
      <c r="F131" s="305"/>
      <c r="G131" s="305"/>
      <c r="H131" s="305"/>
      <c r="I131" s="305"/>
      <c r="J131" s="305"/>
      <c r="K131" s="305"/>
      <c r="L131" s="305"/>
      <c r="M131" s="305"/>
      <c r="N131" s="306"/>
      <c r="O131" s="307"/>
      <c r="P131" s="305"/>
      <c r="Q131" s="305"/>
      <c r="R131" s="308"/>
      <c r="U131" s="125">
        <f t="shared" si="35"/>
        <v>0</v>
      </c>
      <c r="V131" s="125">
        <f t="shared" si="36"/>
        <v>0</v>
      </c>
      <c r="W131" s="125">
        <f t="shared" si="37"/>
        <v>0</v>
      </c>
      <c r="X131" s="125">
        <f t="shared" si="38"/>
        <v>0</v>
      </c>
      <c r="Y131" s="125">
        <f t="shared" si="39"/>
        <v>0</v>
      </c>
      <c r="Z131" s="125">
        <f t="shared" si="40"/>
        <v>0</v>
      </c>
      <c r="AA131" s="125">
        <f t="shared" si="41"/>
        <v>0</v>
      </c>
      <c r="AB131" s="125">
        <f t="shared" si="42"/>
        <v>0</v>
      </c>
      <c r="AC131" s="125" t="e">
        <f>IF(#REF!="",0,#REF!*AC$5)</f>
        <v>#REF!</v>
      </c>
      <c r="AD131" s="125" t="e">
        <f>IF(#REF!="",0,#REF!*AD$5)</f>
        <v>#REF!</v>
      </c>
      <c r="AE131" s="125" t="e">
        <f>IF(#REF!="",0,#REF!*AE$5)</f>
        <v>#REF!</v>
      </c>
      <c r="AF131" s="125" t="e">
        <f>IF(#REF!="",0,#REF!*AF$5)</f>
        <v>#REF!</v>
      </c>
      <c r="AG131" s="125" t="e">
        <f>IF(#REF!="",0,#REF!*AG$5)</f>
        <v>#REF!</v>
      </c>
      <c r="AH131" s="125" t="e">
        <f>IF(#REF!="",0,#REF!*AH$5)</f>
        <v>#REF!</v>
      </c>
      <c r="AI131" s="125">
        <f t="shared" si="43"/>
        <v>0</v>
      </c>
      <c r="AJ131" s="125">
        <f t="shared" si="44"/>
        <v>0</v>
      </c>
    </row>
    <row r="132" spans="1:36" ht="59.5" customHeight="1">
      <c r="A132" s="120"/>
      <c r="B132" s="189" t="str">
        <f>IF('Baseline Paddock Data'!B136="","",'Baseline Paddock Data'!B136)</f>
        <v/>
      </c>
      <c r="C132" s="190" t="str">
        <f>IF('Baseline Paddock Data'!C136="","",'Baseline Paddock Data'!C136)</f>
        <v/>
      </c>
      <c r="D132" s="187" t="str">
        <f t="shared" si="32"/>
        <v/>
      </c>
      <c r="E132" s="305"/>
      <c r="F132" s="305"/>
      <c r="G132" s="305"/>
      <c r="H132" s="305"/>
      <c r="I132" s="305"/>
      <c r="J132" s="305"/>
      <c r="K132" s="305"/>
      <c r="L132" s="305"/>
      <c r="M132" s="305"/>
      <c r="N132" s="306"/>
      <c r="O132" s="307"/>
      <c r="P132" s="305"/>
      <c r="Q132" s="305"/>
      <c r="R132" s="308"/>
      <c r="U132" s="125">
        <f t="shared" si="35"/>
        <v>0</v>
      </c>
      <c r="V132" s="125">
        <f t="shared" si="36"/>
        <v>0</v>
      </c>
      <c r="W132" s="125">
        <f t="shared" si="37"/>
        <v>0</v>
      </c>
      <c r="X132" s="125">
        <f t="shared" si="38"/>
        <v>0</v>
      </c>
      <c r="Y132" s="125">
        <f t="shared" si="39"/>
        <v>0</v>
      </c>
      <c r="Z132" s="125">
        <f t="shared" si="40"/>
        <v>0</v>
      </c>
      <c r="AA132" s="125">
        <f t="shared" si="41"/>
        <v>0</v>
      </c>
      <c r="AB132" s="125">
        <f t="shared" si="42"/>
        <v>0</v>
      </c>
      <c r="AC132" s="125" t="e">
        <f>IF(#REF!="",0,#REF!*AC$5)</f>
        <v>#REF!</v>
      </c>
      <c r="AD132" s="125" t="e">
        <f>IF(#REF!="",0,#REF!*AD$5)</f>
        <v>#REF!</v>
      </c>
      <c r="AE132" s="125" t="e">
        <f>IF(#REF!="",0,#REF!*AE$5)</f>
        <v>#REF!</v>
      </c>
      <c r="AF132" s="125" t="e">
        <f>IF(#REF!="",0,#REF!*AF$5)</f>
        <v>#REF!</v>
      </c>
      <c r="AG132" s="125" t="e">
        <f>IF(#REF!="",0,#REF!*AG$5)</f>
        <v>#REF!</v>
      </c>
      <c r="AH132" s="125" t="e">
        <f>IF(#REF!="",0,#REF!*AH$5)</f>
        <v>#REF!</v>
      </c>
      <c r="AI132" s="125">
        <f t="shared" si="43"/>
        <v>0</v>
      </c>
      <c r="AJ132" s="125">
        <f t="shared" si="44"/>
        <v>0</v>
      </c>
    </row>
    <row r="133" spans="1:36" ht="59.5" customHeight="1">
      <c r="A133" s="120"/>
      <c r="B133" s="189" t="str">
        <f>IF('Baseline Paddock Data'!B137="","",'Baseline Paddock Data'!B137)</f>
        <v/>
      </c>
      <c r="C133" s="190" t="str">
        <f>IF('Baseline Paddock Data'!C137="","",'Baseline Paddock Data'!C137)</f>
        <v/>
      </c>
      <c r="D133" s="187" t="str">
        <f t="shared" si="32"/>
        <v/>
      </c>
      <c r="E133" s="305"/>
      <c r="F133" s="305"/>
      <c r="G133" s="305"/>
      <c r="H133" s="305"/>
      <c r="I133" s="305"/>
      <c r="J133" s="305"/>
      <c r="K133" s="305"/>
      <c r="L133" s="305"/>
      <c r="M133" s="305"/>
      <c r="N133" s="306"/>
      <c r="O133" s="307"/>
      <c r="P133" s="305"/>
      <c r="Q133" s="305"/>
      <c r="R133" s="308"/>
      <c r="U133" s="125">
        <f t="shared" si="35"/>
        <v>0</v>
      </c>
      <c r="V133" s="125">
        <f t="shared" si="36"/>
        <v>0</v>
      </c>
      <c r="W133" s="125">
        <f t="shared" si="37"/>
        <v>0</v>
      </c>
      <c r="X133" s="125">
        <f t="shared" si="38"/>
        <v>0</v>
      </c>
      <c r="Y133" s="125">
        <f t="shared" si="39"/>
        <v>0</v>
      </c>
      <c r="Z133" s="125">
        <f t="shared" si="40"/>
        <v>0</v>
      </c>
      <c r="AA133" s="125">
        <f t="shared" si="41"/>
        <v>0</v>
      </c>
      <c r="AB133" s="125">
        <f t="shared" si="42"/>
        <v>0</v>
      </c>
      <c r="AC133" s="125" t="e">
        <f>IF(#REF!="",0,#REF!*AC$5)</f>
        <v>#REF!</v>
      </c>
      <c r="AD133" s="125" t="e">
        <f>IF(#REF!="",0,#REF!*AD$5)</f>
        <v>#REF!</v>
      </c>
      <c r="AE133" s="125" t="e">
        <f>IF(#REF!="",0,#REF!*AE$5)</f>
        <v>#REF!</v>
      </c>
      <c r="AF133" s="125" t="e">
        <f>IF(#REF!="",0,#REF!*AF$5)</f>
        <v>#REF!</v>
      </c>
      <c r="AG133" s="125" t="e">
        <f>IF(#REF!="",0,#REF!*AG$5)</f>
        <v>#REF!</v>
      </c>
      <c r="AH133" s="125" t="e">
        <f>IF(#REF!="",0,#REF!*AH$5)</f>
        <v>#REF!</v>
      </c>
      <c r="AI133" s="125">
        <f t="shared" si="43"/>
        <v>0</v>
      </c>
      <c r="AJ133" s="125">
        <f t="shared" si="44"/>
        <v>0</v>
      </c>
    </row>
    <row r="134" spans="1:36" ht="59.5" customHeight="1">
      <c r="A134" s="120"/>
      <c r="B134" s="189" t="str">
        <f>IF('Baseline Paddock Data'!B138="","",'Baseline Paddock Data'!B138)</f>
        <v/>
      </c>
      <c r="C134" s="190" t="str">
        <f>IF('Baseline Paddock Data'!C138="","",'Baseline Paddock Data'!C138)</f>
        <v/>
      </c>
      <c r="D134" s="187" t="str">
        <f t="shared" si="32"/>
        <v/>
      </c>
      <c r="E134" s="305"/>
      <c r="F134" s="305"/>
      <c r="G134" s="305"/>
      <c r="H134" s="305"/>
      <c r="I134" s="305"/>
      <c r="J134" s="305"/>
      <c r="K134" s="305"/>
      <c r="L134" s="305"/>
      <c r="M134" s="305"/>
      <c r="N134" s="306"/>
      <c r="O134" s="307"/>
      <c r="P134" s="305"/>
      <c r="Q134" s="305"/>
      <c r="R134" s="308"/>
      <c r="U134" s="125">
        <f t="shared" ref="U134:U165" si="45">IF(E134="",0,E134*U$5)</f>
        <v>0</v>
      </c>
      <c r="V134" s="125">
        <f t="shared" ref="V134:V165" si="46">IF(F134="",0,F134*V$5)</f>
        <v>0</v>
      </c>
      <c r="W134" s="125">
        <f t="shared" ref="W134:W165" si="47">IF(G134="",0,G134*W$5)</f>
        <v>0</v>
      </c>
      <c r="X134" s="125">
        <f t="shared" ref="X134:X165" si="48">IF(H134="",0,H134*X$5)</f>
        <v>0</v>
      </c>
      <c r="Y134" s="125">
        <f t="shared" ref="Y134:Y165" si="49">IF(I134="",0,I134*Y$5)</f>
        <v>0</v>
      </c>
      <c r="Z134" s="125">
        <f t="shared" ref="Z134:Z165" si="50">IF(J134="",0,J134*Z$5)</f>
        <v>0</v>
      </c>
      <c r="AA134" s="125">
        <f t="shared" ref="AA134:AA165" si="51">IF(K134="",0,K134*AA$5)</f>
        <v>0</v>
      </c>
      <c r="AB134" s="125">
        <f t="shared" ref="AB134:AB165" si="52">IF(L134="",0,L134*AB$5)</f>
        <v>0</v>
      </c>
      <c r="AC134" s="125" t="e">
        <f>IF(#REF!="",0,#REF!*AC$5)</f>
        <v>#REF!</v>
      </c>
      <c r="AD134" s="125" t="e">
        <f>IF(#REF!="",0,#REF!*AD$5)</f>
        <v>#REF!</v>
      </c>
      <c r="AE134" s="125" t="e">
        <f>IF(#REF!="",0,#REF!*AE$5)</f>
        <v>#REF!</v>
      </c>
      <c r="AF134" s="125" t="e">
        <f>IF(#REF!="",0,#REF!*AF$5)</f>
        <v>#REF!</v>
      </c>
      <c r="AG134" s="125" t="e">
        <f>IF(#REF!="",0,#REF!*AG$5)</f>
        <v>#REF!</v>
      </c>
      <c r="AH134" s="125" t="e">
        <f>IF(#REF!="",0,#REF!*AH$5)</f>
        <v>#REF!</v>
      </c>
      <c r="AI134" s="125">
        <f t="shared" si="43"/>
        <v>0</v>
      </c>
      <c r="AJ134" s="125">
        <f t="shared" si="44"/>
        <v>0</v>
      </c>
    </row>
    <row r="135" spans="1:36" ht="59.5" customHeight="1">
      <c r="A135" s="120"/>
      <c r="B135" s="189" t="str">
        <f>IF('Baseline Paddock Data'!B139="","",'Baseline Paddock Data'!B139)</f>
        <v/>
      </c>
      <c r="C135" s="190" t="str">
        <f>IF('Baseline Paddock Data'!C139="","",'Baseline Paddock Data'!C139)</f>
        <v/>
      </c>
      <c r="D135" s="187" t="str">
        <f t="shared" ref="D135:D198" si="53">IFERROR((((E135*E$5)+(F135*F$5)+(G135*G$5)+(H135*H$5)+(I135*I$5)+(J135*J$5)+(K135*K$5)+(L135*L$5)+(M135*M$5)+(N135*N$5))/SUM($E135:$N135)),"")</f>
        <v/>
      </c>
      <c r="E135" s="305"/>
      <c r="F135" s="305"/>
      <c r="G135" s="305"/>
      <c r="H135" s="305"/>
      <c r="I135" s="305"/>
      <c r="J135" s="305"/>
      <c r="K135" s="305"/>
      <c r="L135" s="305"/>
      <c r="M135" s="305"/>
      <c r="N135" s="306"/>
      <c r="O135" s="307"/>
      <c r="P135" s="305"/>
      <c r="Q135" s="305"/>
      <c r="R135" s="308"/>
      <c r="U135" s="125">
        <f t="shared" si="45"/>
        <v>0</v>
      </c>
      <c r="V135" s="125">
        <f t="shared" si="46"/>
        <v>0</v>
      </c>
      <c r="W135" s="125">
        <f t="shared" si="47"/>
        <v>0</v>
      </c>
      <c r="X135" s="125">
        <f t="shared" si="48"/>
        <v>0</v>
      </c>
      <c r="Y135" s="125">
        <f t="shared" si="49"/>
        <v>0</v>
      </c>
      <c r="Z135" s="125">
        <f t="shared" si="50"/>
        <v>0</v>
      </c>
      <c r="AA135" s="125">
        <f t="shared" si="51"/>
        <v>0</v>
      </c>
      <c r="AB135" s="125">
        <f t="shared" si="52"/>
        <v>0</v>
      </c>
      <c r="AC135" s="125" t="e">
        <f>IF(#REF!="",0,#REF!*AC$5)</f>
        <v>#REF!</v>
      </c>
      <c r="AD135" s="125" t="e">
        <f>IF(#REF!="",0,#REF!*AD$5)</f>
        <v>#REF!</v>
      </c>
      <c r="AE135" s="125" t="e">
        <f>IF(#REF!="",0,#REF!*AE$5)</f>
        <v>#REF!</v>
      </c>
      <c r="AF135" s="125" t="e">
        <f>IF(#REF!="",0,#REF!*AF$5)</f>
        <v>#REF!</v>
      </c>
      <c r="AG135" s="125" t="e">
        <f>IF(#REF!="",0,#REF!*AG$5)</f>
        <v>#REF!</v>
      </c>
      <c r="AH135" s="125" t="e">
        <f>IF(#REF!="",0,#REF!*AH$5)</f>
        <v>#REF!</v>
      </c>
      <c r="AI135" s="125">
        <f t="shared" si="43"/>
        <v>0</v>
      </c>
      <c r="AJ135" s="125">
        <f t="shared" si="44"/>
        <v>0</v>
      </c>
    </row>
    <row r="136" spans="1:36" ht="59.5" customHeight="1">
      <c r="A136" s="120"/>
      <c r="B136" s="189" t="str">
        <f>IF('Baseline Paddock Data'!B140="","",'Baseline Paddock Data'!B140)</f>
        <v/>
      </c>
      <c r="C136" s="190" t="str">
        <f>IF('Baseline Paddock Data'!C140="","",'Baseline Paddock Data'!C140)</f>
        <v/>
      </c>
      <c r="D136" s="187" t="str">
        <f t="shared" si="53"/>
        <v/>
      </c>
      <c r="E136" s="305"/>
      <c r="F136" s="305"/>
      <c r="G136" s="305"/>
      <c r="H136" s="305"/>
      <c r="I136" s="305"/>
      <c r="J136" s="305"/>
      <c r="K136" s="305"/>
      <c r="L136" s="305"/>
      <c r="M136" s="305"/>
      <c r="N136" s="306"/>
      <c r="O136" s="307"/>
      <c r="P136" s="305"/>
      <c r="Q136" s="305"/>
      <c r="R136" s="308"/>
      <c r="U136" s="125">
        <f t="shared" si="45"/>
        <v>0</v>
      </c>
      <c r="V136" s="125">
        <f t="shared" si="46"/>
        <v>0</v>
      </c>
      <c r="W136" s="125">
        <f t="shared" si="47"/>
        <v>0</v>
      </c>
      <c r="X136" s="125">
        <f t="shared" si="48"/>
        <v>0</v>
      </c>
      <c r="Y136" s="125">
        <f t="shared" si="49"/>
        <v>0</v>
      </c>
      <c r="Z136" s="125">
        <f t="shared" si="50"/>
        <v>0</v>
      </c>
      <c r="AA136" s="125">
        <f t="shared" si="51"/>
        <v>0</v>
      </c>
      <c r="AB136" s="125">
        <f t="shared" si="52"/>
        <v>0</v>
      </c>
      <c r="AC136" s="125" t="e">
        <f>IF(#REF!="",0,#REF!*AC$5)</f>
        <v>#REF!</v>
      </c>
      <c r="AD136" s="125" t="e">
        <f>IF(#REF!="",0,#REF!*AD$5)</f>
        <v>#REF!</v>
      </c>
      <c r="AE136" s="125" t="e">
        <f>IF(#REF!="",0,#REF!*AE$5)</f>
        <v>#REF!</v>
      </c>
      <c r="AF136" s="125" t="e">
        <f>IF(#REF!="",0,#REF!*AF$5)</f>
        <v>#REF!</v>
      </c>
      <c r="AG136" s="125" t="e">
        <f>IF(#REF!="",0,#REF!*AG$5)</f>
        <v>#REF!</v>
      </c>
      <c r="AH136" s="125" t="e">
        <f>IF(#REF!="",0,#REF!*AH$5)</f>
        <v>#REF!</v>
      </c>
      <c r="AI136" s="125">
        <f t="shared" si="43"/>
        <v>0</v>
      </c>
      <c r="AJ136" s="125">
        <f t="shared" si="44"/>
        <v>0</v>
      </c>
    </row>
    <row r="137" spans="1:36" ht="59.5" customHeight="1">
      <c r="A137" s="120"/>
      <c r="B137" s="189" t="str">
        <f>IF('Baseline Paddock Data'!B141="","",'Baseline Paddock Data'!B141)</f>
        <v/>
      </c>
      <c r="C137" s="190" t="str">
        <f>IF('Baseline Paddock Data'!C141="","",'Baseline Paddock Data'!C141)</f>
        <v/>
      </c>
      <c r="D137" s="187" t="str">
        <f t="shared" si="53"/>
        <v/>
      </c>
      <c r="E137" s="305"/>
      <c r="F137" s="305"/>
      <c r="G137" s="305"/>
      <c r="H137" s="305"/>
      <c r="I137" s="305"/>
      <c r="J137" s="305"/>
      <c r="K137" s="305"/>
      <c r="L137" s="305"/>
      <c r="M137" s="305"/>
      <c r="N137" s="306"/>
      <c r="O137" s="307"/>
      <c r="P137" s="305"/>
      <c r="Q137" s="305"/>
      <c r="R137" s="308"/>
      <c r="U137" s="125">
        <f t="shared" si="45"/>
        <v>0</v>
      </c>
      <c r="V137" s="125">
        <f t="shared" si="46"/>
        <v>0</v>
      </c>
      <c r="W137" s="125">
        <f t="shared" si="47"/>
        <v>0</v>
      </c>
      <c r="X137" s="125">
        <f t="shared" si="48"/>
        <v>0</v>
      </c>
      <c r="Y137" s="125">
        <f t="shared" si="49"/>
        <v>0</v>
      </c>
      <c r="Z137" s="125">
        <f t="shared" si="50"/>
        <v>0</v>
      </c>
      <c r="AA137" s="125">
        <f t="shared" si="51"/>
        <v>0</v>
      </c>
      <c r="AB137" s="125">
        <f t="shared" si="52"/>
        <v>0</v>
      </c>
      <c r="AC137" s="125" t="e">
        <f>IF(#REF!="",0,#REF!*AC$5)</f>
        <v>#REF!</v>
      </c>
      <c r="AD137" s="125" t="e">
        <f>IF(#REF!="",0,#REF!*AD$5)</f>
        <v>#REF!</v>
      </c>
      <c r="AE137" s="125" t="e">
        <f>IF(#REF!="",0,#REF!*AE$5)</f>
        <v>#REF!</v>
      </c>
      <c r="AF137" s="125" t="e">
        <f>IF(#REF!="",0,#REF!*AF$5)</f>
        <v>#REF!</v>
      </c>
      <c r="AG137" s="125" t="e">
        <f>IF(#REF!="",0,#REF!*AG$5)</f>
        <v>#REF!</v>
      </c>
      <c r="AH137" s="125" t="e">
        <f>IF(#REF!="",0,#REF!*AH$5)</f>
        <v>#REF!</v>
      </c>
      <c r="AI137" s="125">
        <f t="shared" ref="AI137:AI168" si="54">IF(M137="",0,M137*AI$5)</f>
        <v>0</v>
      </c>
      <c r="AJ137" s="125">
        <f t="shared" si="44"/>
        <v>0</v>
      </c>
    </row>
    <row r="138" spans="1:36" ht="59.5" customHeight="1">
      <c r="A138" s="120"/>
      <c r="B138" s="189" t="str">
        <f>IF('Baseline Paddock Data'!B142="","",'Baseline Paddock Data'!B142)</f>
        <v/>
      </c>
      <c r="C138" s="190" t="str">
        <f>IF('Baseline Paddock Data'!C142="","",'Baseline Paddock Data'!C142)</f>
        <v/>
      </c>
      <c r="D138" s="187" t="str">
        <f t="shared" si="53"/>
        <v/>
      </c>
      <c r="E138" s="305"/>
      <c r="F138" s="305"/>
      <c r="G138" s="305"/>
      <c r="H138" s="305"/>
      <c r="I138" s="305"/>
      <c r="J138" s="305"/>
      <c r="K138" s="305"/>
      <c r="L138" s="305"/>
      <c r="M138" s="305"/>
      <c r="N138" s="306"/>
      <c r="O138" s="307"/>
      <c r="P138" s="305"/>
      <c r="Q138" s="305"/>
      <c r="R138" s="308"/>
      <c r="U138" s="125">
        <f t="shared" si="45"/>
        <v>0</v>
      </c>
      <c r="V138" s="125">
        <f t="shared" si="46"/>
        <v>0</v>
      </c>
      <c r="W138" s="125">
        <f t="shared" si="47"/>
        <v>0</v>
      </c>
      <c r="X138" s="125">
        <f t="shared" si="48"/>
        <v>0</v>
      </c>
      <c r="Y138" s="125">
        <f t="shared" si="49"/>
        <v>0</v>
      </c>
      <c r="Z138" s="125">
        <f t="shared" si="50"/>
        <v>0</v>
      </c>
      <c r="AA138" s="125">
        <f t="shared" si="51"/>
        <v>0</v>
      </c>
      <c r="AB138" s="125">
        <f t="shared" si="52"/>
        <v>0</v>
      </c>
      <c r="AC138" s="125" t="e">
        <f>IF(#REF!="",0,#REF!*AC$5)</f>
        <v>#REF!</v>
      </c>
      <c r="AD138" s="125" t="e">
        <f>IF(#REF!="",0,#REF!*AD$5)</f>
        <v>#REF!</v>
      </c>
      <c r="AE138" s="125" t="e">
        <f>IF(#REF!="",0,#REF!*AE$5)</f>
        <v>#REF!</v>
      </c>
      <c r="AF138" s="125" t="e">
        <f>IF(#REF!="",0,#REF!*AF$5)</f>
        <v>#REF!</v>
      </c>
      <c r="AG138" s="125" t="e">
        <f>IF(#REF!="",0,#REF!*AG$5)</f>
        <v>#REF!</v>
      </c>
      <c r="AH138" s="125" t="e">
        <f>IF(#REF!="",0,#REF!*AH$5)</f>
        <v>#REF!</v>
      </c>
      <c r="AI138" s="125">
        <f t="shared" si="54"/>
        <v>0</v>
      </c>
      <c r="AJ138" s="125">
        <f t="shared" si="44"/>
        <v>0</v>
      </c>
    </row>
    <row r="139" spans="1:36" ht="59.5" customHeight="1">
      <c r="A139" s="120"/>
      <c r="B139" s="189" t="str">
        <f>IF('Baseline Paddock Data'!B143="","",'Baseline Paddock Data'!B143)</f>
        <v/>
      </c>
      <c r="C139" s="190" t="str">
        <f>IF('Baseline Paddock Data'!C143="","",'Baseline Paddock Data'!C143)</f>
        <v/>
      </c>
      <c r="D139" s="187" t="str">
        <f t="shared" si="53"/>
        <v/>
      </c>
      <c r="E139" s="305"/>
      <c r="F139" s="305"/>
      <c r="G139" s="305"/>
      <c r="H139" s="305"/>
      <c r="I139" s="305"/>
      <c r="J139" s="305"/>
      <c r="K139" s="305"/>
      <c r="L139" s="305"/>
      <c r="M139" s="305"/>
      <c r="N139" s="306"/>
      <c r="O139" s="307"/>
      <c r="P139" s="305"/>
      <c r="Q139" s="305"/>
      <c r="R139" s="308"/>
      <c r="U139" s="125">
        <f t="shared" si="45"/>
        <v>0</v>
      </c>
      <c r="V139" s="125">
        <f t="shared" si="46"/>
        <v>0</v>
      </c>
      <c r="W139" s="125">
        <f t="shared" si="47"/>
        <v>0</v>
      </c>
      <c r="X139" s="125">
        <f t="shared" si="48"/>
        <v>0</v>
      </c>
      <c r="Y139" s="125">
        <f t="shared" si="49"/>
        <v>0</v>
      </c>
      <c r="Z139" s="125">
        <f t="shared" si="50"/>
        <v>0</v>
      </c>
      <c r="AA139" s="125">
        <f t="shared" si="51"/>
        <v>0</v>
      </c>
      <c r="AB139" s="125">
        <f t="shared" si="52"/>
        <v>0</v>
      </c>
      <c r="AC139" s="125" t="e">
        <f>IF(#REF!="",0,#REF!*AC$5)</f>
        <v>#REF!</v>
      </c>
      <c r="AD139" s="125" t="e">
        <f>IF(#REF!="",0,#REF!*AD$5)</f>
        <v>#REF!</v>
      </c>
      <c r="AE139" s="125" t="e">
        <f>IF(#REF!="",0,#REF!*AE$5)</f>
        <v>#REF!</v>
      </c>
      <c r="AF139" s="125" t="e">
        <f>IF(#REF!="",0,#REF!*AF$5)</f>
        <v>#REF!</v>
      </c>
      <c r="AG139" s="125" t="e">
        <f>IF(#REF!="",0,#REF!*AG$5)</f>
        <v>#REF!</v>
      </c>
      <c r="AH139" s="125" t="e">
        <f>IF(#REF!="",0,#REF!*AH$5)</f>
        <v>#REF!</v>
      </c>
      <c r="AI139" s="125">
        <f t="shared" si="54"/>
        <v>0</v>
      </c>
      <c r="AJ139" s="125">
        <f t="shared" si="44"/>
        <v>0</v>
      </c>
    </row>
    <row r="140" spans="1:36" ht="59.5" customHeight="1">
      <c r="A140" s="120"/>
      <c r="B140" s="189" t="str">
        <f>IF('Baseline Paddock Data'!B144="","",'Baseline Paddock Data'!B144)</f>
        <v/>
      </c>
      <c r="C140" s="190" t="str">
        <f>IF('Baseline Paddock Data'!C144="","",'Baseline Paddock Data'!C144)</f>
        <v/>
      </c>
      <c r="D140" s="187" t="str">
        <f t="shared" si="53"/>
        <v/>
      </c>
      <c r="E140" s="305"/>
      <c r="F140" s="305"/>
      <c r="G140" s="305"/>
      <c r="H140" s="305"/>
      <c r="I140" s="305"/>
      <c r="J140" s="305"/>
      <c r="K140" s="305"/>
      <c r="L140" s="305"/>
      <c r="M140" s="305"/>
      <c r="N140" s="306"/>
      <c r="O140" s="307"/>
      <c r="P140" s="305"/>
      <c r="Q140" s="305"/>
      <c r="R140" s="308"/>
      <c r="U140" s="125">
        <f t="shared" si="45"/>
        <v>0</v>
      </c>
      <c r="V140" s="125">
        <f t="shared" si="46"/>
        <v>0</v>
      </c>
      <c r="W140" s="125">
        <f t="shared" si="47"/>
        <v>0</v>
      </c>
      <c r="X140" s="125">
        <f t="shared" si="48"/>
        <v>0</v>
      </c>
      <c r="Y140" s="125">
        <f t="shared" si="49"/>
        <v>0</v>
      </c>
      <c r="Z140" s="125">
        <f t="shared" si="50"/>
        <v>0</v>
      </c>
      <c r="AA140" s="125">
        <f t="shared" si="51"/>
        <v>0</v>
      </c>
      <c r="AB140" s="125">
        <f t="shared" si="52"/>
        <v>0</v>
      </c>
      <c r="AC140" s="125" t="e">
        <f>IF(#REF!="",0,#REF!*AC$5)</f>
        <v>#REF!</v>
      </c>
      <c r="AD140" s="125" t="e">
        <f>IF(#REF!="",0,#REF!*AD$5)</f>
        <v>#REF!</v>
      </c>
      <c r="AE140" s="125" t="e">
        <f>IF(#REF!="",0,#REF!*AE$5)</f>
        <v>#REF!</v>
      </c>
      <c r="AF140" s="125" t="e">
        <f>IF(#REF!="",0,#REF!*AF$5)</f>
        <v>#REF!</v>
      </c>
      <c r="AG140" s="125" t="e">
        <f>IF(#REF!="",0,#REF!*AG$5)</f>
        <v>#REF!</v>
      </c>
      <c r="AH140" s="125" t="e">
        <f>IF(#REF!="",0,#REF!*AH$5)</f>
        <v>#REF!</v>
      </c>
      <c r="AI140" s="125">
        <f t="shared" si="54"/>
        <v>0</v>
      </c>
      <c r="AJ140" s="125">
        <f t="shared" si="44"/>
        <v>0</v>
      </c>
    </row>
    <row r="141" spans="1:36" ht="59.5" customHeight="1">
      <c r="A141" s="120"/>
      <c r="B141" s="189" t="str">
        <f>IF('Baseline Paddock Data'!B145="","",'Baseline Paddock Data'!B145)</f>
        <v/>
      </c>
      <c r="C141" s="190" t="str">
        <f>IF('Baseline Paddock Data'!C145="","",'Baseline Paddock Data'!C145)</f>
        <v/>
      </c>
      <c r="D141" s="187" t="str">
        <f t="shared" si="53"/>
        <v/>
      </c>
      <c r="E141" s="305"/>
      <c r="F141" s="305"/>
      <c r="G141" s="305"/>
      <c r="H141" s="305"/>
      <c r="I141" s="305"/>
      <c r="J141" s="305"/>
      <c r="K141" s="305"/>
      <c r="L141" s="305"/>
      <c r="M141" s="305"/>
      <c r="N141" s="306"/>
      <c r="O141" s="307"/>
      <c r="P141" s="305"/>
      <c r="Q141" s="305"/>
      <c r="R141" s="308"/>
      <c r="U141" s="125">
        <f t="shared" si="45"/>
        <v>0</v>
      </c>
      <c r="V141" s="125">
        <f t="shared" si="46"/>
        <v>0</v>
      </c>
      <c r="W141" s="125">
        <f t="shared" si="47"/>
        <v>0</v>
      </c>
      <c r="X141" s="125">
        <f t="shared" si="48"/>
        <v>0</v>
      </c>
      <c r="Y141" s="125">
        <f t="shared" si="49"/>
        <v>0</v>
      </c>
      <c r="Z141" s="125">
        <f t="shared" si="50"/>
        <v>0</v>
      </c>
      <c r="AA141" s="125">
        <f t="shared" si="51"/>
        <v>0</v>
      </c>
      <c r="AB141" s="125">
        <f t="shared" si="52"/>
        <v>0</v>
      </c>
      <c r="AC141" s="125" t="e">
        <f>IF(#REF!="",0,#REF!*AC$5)</f>
        <v>#REF!</v>
      </c>
      <c r="AD141" s="125" t="e">
        <f>IF(#REF!="",0,#REF!*AD$5)</f>
        <v>#REF!</v>
      </c>
      <c r="AE141" s="125" t="e">
        <f>IF(#REF!="",0,#REF!*AE$5)</f>
        <v>#REF!</v>
      </c>
      <c r="AF141" s="125" t="e">
        <f>IF(#REF!="",0,#REF!*AF$5)</f>
        <v>#REF!</v>
      </c>
      <c r="AG141" s="125" t="e">
        <f>IF(#REF!="",0,#REF!*AG$5)</f>
        <v>#REF!</v>
      </c>
      <c r="AH141" s="125" t="e">
        <f>IF(#REF!="",0,#REF!*AH$5)</f>
        <v>#REF!</v>
      </c>
      <c r="AI141" s="125">
        <f t="shared" si="54"/>
        <v>0</v>
      </c>
      <c r="AJ141" s="125">
        <f t="shared" si="44"/>
        <v>0</v>
      </c>
    </row>
    <row r="142" spans="1:36" ht="59.5" customHeight="1">
      <c r="A142" s="120"/>
      <c r="B142" s="189" t="str">
        <f>IF('Baseline Paddock Data'!B146="","",'Baseline Paddock Data'!B146)</f>
        <v/>
      </c>
      <c r="C142" s="190" t="str">
        <f>IF('Baseline Paddock Data'!C146="","",'Baseline Paddock Data'!C146)</f>
        <v/>
      </c>
      <c r="D142" s="187" t="str">
        <f t="shared" si="53"/>
        <v/>
      </c>
      <c r="E142" s="305"/>
      <c r="F142" s="305"/>
      <c r="G142" s="305"/>
      <c r="H142" s="305"/>
      <c r="I142" s="305"/>
      <c r="J142" s="305"/>
      <c r="K142" s="305"/>
      <c r="L142" s="305"/>
      <c r="M142" s="305"/>
      <c r="N142" s="306"/>
      <c r="O142" s="307"/>
      <c r="P142" s="305"/>
      <c r="Q142" s="305"/>
      <c r="R142" s="308"/>
      <c r="U142" s="125">
        <f t="shared" si="45"/>
        <v>0</v>
      </c>
      <c r="V142" s="125">
        <f t="shared" si="46"/>
        <v>0</v>
      </c>
      <c r="W142" s="125">
        <f t="shared" si="47"/>
        <v>0</v>
      </c>
      <c r="X142" s="125">
        <f t="shared" si="48"/>
        <v>0</v>
      </c>
      <c r="Y142" s="125">
        <f t="shared" si="49"/>
        <v>0</v>
      </c>
      <c r="Z142" s="125">
        <f t="shared" si="50"/>
        <v>0</v>
      </c>
      <c r="AA142" s="125">
        <f t="shared" si="51"/>
        <v>0</v>
      </c>
      <c r="AB142" s="125">
        <f t="shared" si="52"/>
        <v>0</v>
      </c>
      <c r="AC142" s="125" t="e">
        <f>IF(#REF!="",0,#REF!*AC$5)</f>
        <v>#REF!</v>
      </c>
      <c r="AD142" s="125" t="e">
        <f>IF(#REF!="",0,#REF!*AD$5)</f>
        <v>#REF!</v>
      </c>
      <c r="AE142" s="125" t="e">
        <f>IF(#REF!="",0,#REF!*AE$5)</f>
        <v>#REF!</v>
      </c>
      <c r="AF142" s="125" t="e">
        <f>IF(#REF!="",0,#REF!*AF$5)</f>
        <v>#REF!</v>
      </c>
      <c r="AG142" s="125" t="e">
        <f>IF(#REF!="",0,#REF!*AG$5)</f>
        <v>#REF!</v>
      </c>
      <c r="AH142" s="125" t="e">
        <f>IF(#REF!="",0,#REF!*AH$5)</f>
        <v>#REF!</v>
      </c>
      <c r="AI142" s="125">
        <f t="shared" si="54"/>
        <v>0</v>
      </c>
      <c r="AJ142" s="125">
        <f t="shared" si="44"/>
        <v>0</v>
      </c>
    </row>
    <row r="143" spans="1:36" ht="59.5" customHeight="1">
      <c r="A143" s="120"/>
      <c r="B143" s="189" t="str">
        <f>IF('Baseline Paddock Data'!B147="","",'Baseline Paddock Data'!B147)</f>
        <v/>
      </c>
      <c r="C143" s="190" t="str">
        <f>IF('Baseline Paddock Data'!C147="","",'Baseline Paddock Data'!C147)</f>
        <v/>
      </c>
      <c r="D143" s="187" t="str">
        <f t="shared" si="53"/>
        <v/>
      </c>
      <c r="E143" s="305"/>
      <c r="F143" s="305"/>
      <c r="G143" s="305"/>
      <c r="H143" s="305"/>
      <c r="I143" s="305"/>
      <c r="J143" s="305"/>
      <c r="K143" s="305"/>
      <c r="L143" s="305"/>
      <c r="M143" s="305"/>
      <c r="N143" s="306"/>
      <c r="O143" s="307"/>
      <c r="P143" s="305"/>
      <c r="Q143" s="305"/>
      <c r="R143" s="308"/>
      <c r="U143" s="125">
        <f t="shared" si="45"/>
        <v>0</v>
      </c>
      <c r="V143" s="125">
        <f t="shared" si="46"/>
        <v>0</v>
      </c>
      <c r="W143" s="125">
        <f t="shared" si="47"/>
        <v>0</v>
      </c>
      <c r="X143" s="125">
        <f t="shared" si="48"/>
        <v>0</v>
      </c>
      <c r="Y143" s="125">
        <f t="shared" si="49"/>
        <v>0</v>
      </c>
      <c r="Z143" s="125">
        <f t="shared" si="50"/>
        <v>0</v>
      </c>
      <c r="AA143" s="125">
        <f t="shared" si="51"/>
        <v>0</v>
      </c>
      <c r="AB143" s="125">
        <f t="shared" si="52"/>
        <v>0</v>
      </c>
      <c r="AC143" s="125" t="e">
        <f>IF(#REF!="",0,#REF!*AC$5)</f>
        <v>#REF!</v>
      </c>
      <c r="AD143" s="125" t="e">
        <f>IF(#REF!="",0,#REF!*AD$5)</f>
        <v>#REF!</v>
      </c>
      <c r="AE143" s="125" t="e">
        <f>IF(#REF!="",0,#REF!*AE$5)</f>
        <v>#REF!</v>
      </c>
      <c r="AF143" s="125" t="e">
        <f>IF(#REF!="",0,#REF!*AF$5)</f>
        <v>#REF!</v>
      </c>
      <c r="AG143" s="125" t="e">
        <f>IF(#REF!="",0,#REF!*AG$5)</f>
        <v>#REF!</v>
      </c>
      <c r="AH143" s="125" t="e">
        <f>IF(#REF!="",0,#REF!*AH$5)</f>
        <v>#REF!</v>
      </c>
      <c r="AI143" s="125">
        <f t="shared" si="54"/>
        <v>0</v>
      </c>
      <c r="AJ143" s="125">
        <f t="shared" si="44"/>
        <v>0</v>
      </c>
    </row>
    <row r="144" spans="1:36" ht="59.5" customHeight="1">
      <c r="A144" s="120"/>
      <c r="B144" s="189" t="str">
        <f>IF('Baseline Paddock Data'!B148="","",'Baseline Paddock Data'!B148)</f>
        <v/>
      </c>
      <c r="C144" s="190" t="str">
        <f>IF('Baseline Paddock Data'!C148="","",'Baseline Paddock Data'!C148)</f>
        <v/>
      </c>
      <c r="D144" s="187" t="str">
        <f t="shared" si="53"/>
        <v/>
      </c>
      <c r="E144" s="305"/>
      <c r="F144" s="305"/>
      <c r="G144" s="305"/>
      <c r="H144" s="305"/>
      <c r="I144" s="305"/>
      <c r="J144" s="305"/>
      <c r="K144" s="305"/>
      <c r="L144" s="305"/>
      <c r="M144" s="305"/>
      <c r="N144" s="306"/>
      <c r="O144" s="307"/>
      <c r="P144" s="305"/>
      <c r="Q144" s="305"/>
      <c r="R144" s="308"/>
      <c r="U144" s="125">
        <f t="shared" si="45"/>
        <v>0</v>
      </c>
      <c r="V144" s="125">
        <f t="shared" si="46"/>
        <v>0</v>
      </c>
      <c r="W144" s="125">
        <f t="shared" si="47"/>
        <v>0</v>
      </c>
      <c r="X144" s="125">
        <f t="shared" si="48"/>
        <v>0</v>
      </c>
      <c r="Y144" s="125">
        <f t="shared" si="49"/>
        <v>0</v>
      </c>
      <c r="Z144" s="125">
        <f t="shared" si="50"/>
        <v>0</v>
      </c>
      <c r="AA144" s="125">
        <f t="shared" si="51"/>
        <v>0</v>
      </c>
      <c r="AB144" s="125">
        <f t="shared" si="52"/>
        <v>0</v>
      </c>
      <c r="AC144" s="125" t="e">
        <f>IF(#REF!="",0,#REF!*AC$5)</f>
        <v>#REF!</v>
      </c>
      <c r="AD144" s="125" t="e">
        <f>IF(#REF!="",0,#REF!*AD$5)</f>
        <v>#REF!</v>
      </c>
      <c r="AE144" s="125" t="e">
        <f>IF(#REF!="",0,#REF!*AE$5)</f>
        <v>#REF!</v>
      </c>
      <c r="AF144" s="125" t="e">
        <f>IF(#REF!="",0,#REF!*AF$5)</f>
        <v>#REF!</v>
      </c>
      <c r="AG144" s="125" t="e">
        <f>IF(#REF!="",0,#REF!*AG$5)</f>
        <v>#REF!</v>
      </c>
      <c r="AH144" s="125" t="e">
        <f>IF(#REF!="",0,#REF!*AH$5)</f>
        <v>#REF!</v>
      </c>
      <c r="AI144" s="125">
        <f t="shared" si="54"/>
        <v>0</v>
      </c>
      <c r="AJ144" s="125">
        <f t="shared" si="44"/>
        <v>0</v>
      </c>
    </row>
    <row r="145" spans="1:36" ht="59.5" customHeight="1">
      <c r="A145" s="120"/>
      <c r="B145" s="189" t="str">
        <f>IF('Baseline Paddock Data'!B149="","",'Baseline Paddock Data'!B149)</f>
        <v/>
      </c>
      <c r="C145" s="190" t="str">
        <f>IF('Baseline Paddock Data'!C149="","",'Baseline Paddock Data'!C149)</f>
        <v/>
      </c>
      <c r="D145" s="187" t="str">
        <f t="shared" si="53"/>
        <v/>
      </c>
      <c r="E145" s="305"/>
      <c r="F145" s="305"/>
      <c r="G145" s="305"/>
      <c r="H145" s="305"/>
      <c r="I145" s="305"/>
      <c r="J145" s="305"/>
      <c r="K145" s="305"/>
      <c r="L145" s="305"/>
      <c r="M145" s="305"/>
      <c r="N145" s="306"/>
      <c r="O145" s="307"/>
      <c r="P145" s="305"/>
      <c r="Q145" s="305"/>
      <c r="R145" s="308"/>
      <c r="U145" s="125">
        <f t="shared" si="45"/>
        <v>0</v>
      </c>
      <c r="V145" s="125">
        <f t="shared" si="46"/>
        <v>0</v>
      </c>
      <c r="W145" s="125">
        <f t="shared" si="47"/>
        <v>0</v>
      </c>
      <c r="X145" s="125">
        <f t="shared" si="48"/>
        <v>0</v>
      </c>
      <c r="Y145" s="125">
        <f t="shared" si="49"/>
        <v>0</v>
      </c>
      <c r="Z145" s="125">
        <f t="shared" si="50"/>
        <v>0</v>
      </c>
      <c r="AA145" s="125">
        <f t="shared" si="51"/>
        <v>0</v>
      </c>
      <c r="AB145" s="125">
        <f t="shared" si="52"/>
        <v>0</v>
      </c>
      <c r="AC145" s="125" t="e">
        <f>IF(#REF!="",0,#REF!*AC$5)</f>
        <v>#REF!</v>
      </c>
      <c r="AD145" s="125" t="e">
        <f>IF(#REF!="",0,#REF!*AD$5)</f>
        <v>#REF!</v>
      </c>
      <c r="AE145" s="125" t="e">
        <f>IF(#REF!="",0,#REF!*AE$5)</f>
        <v>#REF!</v>
      </c>
      <c r="AF145" s="125" t="e">
        <f>IF(#REF!="",0,#REF!*AF$5)</f>
        <v>#REF!</v>
      </c>
      <c r="AG145" s="125" t="e">
        <f>IF(#REF!="",0,#REF!*AG$5)</f>
        <v>#REF!</v>
      </c>
      <c r="AH145" s="125" t="e">
        <f>IF(#REF!="",0,#REF!*AH$5)</f>
        <v>#REF!</v>
      </c>
      <c r="AI145" s="125">
        <f t="shared" si="54"/>
        <v>0</v>
      </c>
      <c r="AJ145" s="125">
        <f t="shared" si="44"/>
        <v>0</v>
      </c>
    </row>
    <row r="146" spans="1:36" ht="59.5" customHeight="1">
      <c r="A146" s="120"/>
      <c r="B146" s="189" t="str">
        <f>IF('Baseline Paddock Data'!B150="","",'Baseline Paddock Data'!B150)</f>
        <v/>
      </c>
      <c r="C146" s="190" t="str">
        <f>IF('Baseline Paddock Data'!C150="","",'Baseline Paddock Data'!C150)</f>
        <v/>
      </c>
      <c r="D146" s="187" t="str">
        <f t="shared" si="53"/>
        <v/>
      </c>
      <c r="E146" s="305"/>
      <c r="F146" s="305"/>
      <c r="G146" s="305"/>
      <c r="H146" s="305"/>
      <c r="I146" s="305"/>
      <c r="J146" s="305"/>
      <c r="K146" s="305"/>
      <c r="L146" s="305"/>
      <c r="M146" s="305"/>
      <c r="N146" s="306"/>
      <c r="O146" s="307"/>
      <c r="P146" s="305"/>
      <c r="Q146" s="305"/>
      <c r="R146" s="308"/>
      <c r="U146" s="125">
        <f t="shared" si="45"/>
        <v>0</v>
      </c>
      <c r="V146" s="125">
        <f t="shared" si="46"/>
        <v>0</v>
      </c>
      <c r="W146" s="125">
        <f t="shared" si="47"/>
        <v>0</v>
      </c>
      <c r="X146" s="125">
        <f t="shared" si="48"/>
        <v>0</v>
      </c>
      <c r="Y146" s="125">
        <f t="shared" si="49"/>
        <v>0</v>
      </c>
      <c r="Z146" s="125">
        <f t="shared" si="50"/>
        <v>0</v>
      </c>
      <c r="AA146" s="125">
        <f t="shared" si="51"/>
        <v>0</v>
      </c>
      <c r="AB146" s="125">
        <f t="shared" si="52"/>
        <v>0</v>
      </c>
      <c r="AC146" s="125" t="e">
        <f>IF(#REF!="",0,#REF!*AC$5)</f>
        <v>#REF!</v>
      </c>
      <c r="AD146" s="125" t="e">
        <f>IF(#REF!="",0,#REF!*AD$5)</f>
        <v>#REF!</v>
      </c>
      <c r="AE146" s="125" t="e">
        <f>IF(#REF!="",0,#REF!*AE$5)</f>
        <v>#REF!</v>
      </c>
      <c r="AF146" s="125" t="e">
        <f>IF(#REF!="",0,#REF!*AF$5)</f>
        <v>#REF!</v>
      </c>
      <c r="AG146" s="125" t="e">
        <f>IF(#REF!="",0,#REF!*AG$5)</f>
        <v>#REF!</v>
      </c>
      <c r="AH146" s="125" t="e">
        <f>IF(#REF!="",0,#REF!*AH$5)</f>
        <v>#REF!</v>
      </c>
      <c r="AI146" s="125">
        <f t="shared" si="54"/>
        <v>0</v>
      </c>
      <c r="AJ146" s="125">
        <f t="shared" si="44"/>
        <v>0</v>
      </c>
    </row>
    <row r="147" spans="1:36" ht="59.5" customHeight="1">
      <c r="A147" s="120"/>
      <c r="B147" s="189" t="str">
        <f>IF('Baseline Paddock Data'!B151="","",'Baseline Paddock Data'!B151)</f>
        <v/>
      </c>
      <c r="C147" s="190" t="str">
        <f>IF('Baseline Paddock Data'!C151="","",'Baseline Paddock Data'!C151)</f>
        <v/>
      </c>
      <c r="D147" s="187" t="str">
        <f t="shared" si="53"/>
        <v/>
      </c>
      <c r="E147" s="305"/>
      <c r="F147" s="305"/>
      <c r="G147" s="305"/>
      <c r="H147" s="305"/>
      <c r="I147" s="305"/>
      <c r="J147" s="305"/>
      <c r="K147" s="305"/>
      <c r="L147" s="305"/>
      <c r="M147" s="305"/>
      <c r="N147" s="306"/>
      <c r="O147" s="307"/>
      <c r="P147" s="305"/>
      <c r="Q147" s="305"/>
      <c r="R147" s="308"/>
      <c r="U147" s="125">
        <f t="shared" si="45"/>
        <v>0</v>
      </c>
      <c r="V147" s="125">
        <f t="shared" si="46"/>
        <v>0</v>
      </c>
      <c r="W147" s="125">
        <f t="shared" si="47"/>
        <v>0</v>
      </c>
      <c r="X147" s="125">
        <f t="shared" si="48"/>
        <v>0</v>
      </c>
      <c r="Y147" s="125">
        <f t="shared" si="49"/>
        <v>0</v>
      </c>
      <c r="Z147" s="125">
        <f t="shared" si="50"/>
        <v>0</v>
      </c>
      <c r="AA147" s="125">
        <f t="shared" si="51"/>
        <v>0</v>
      </c>
      <c r="AB147" s="125">
        <f t="shared" si="52"/>
        <v>0</v>
      </c>
      <c r="AC147" s="125" t="e">
        <f>IF(#REF!="",0,#REF!*AC$5)</f>
        <v>#REF!</v>
      </c>
      <c r="AD147" s="125" t="e">
        <f>IF(#REF!="",0,#REF!*AD$5)</f>
        <v>#REF!</v>
      </c>
      <c r="AE147" s="125" t="e">
        <f>IF(#REF!="",0,#REF!*AE$5)</f>
        <v>#REF!</v>
      </c>
      <c r="AF147" s="125" t="e">
        <f>IF(#REF!="",0,#REF!*AF$5)</f>
        <v>#REF!</v>
      </c>
      <c r="AG147" s="125" t="e">
        <f>IF(#REF!="",0,#REF!*AG$5)</f>
        <v>#REF!</v>
      </c>
      <c r="AH147" s="125" t="e">
        <f>IF(#REF!="",0,#REF!*AH$5)</f>
        <v>#REF!</v>
      </c>
      <c r="AI147" s="125">
        <f t="shared" si="54"/>
        <v>0</v>
      </c>
      <c r="AJ147" s="125">
        <f t="shared" si="44"/>
        <v>0</v>
      </c>
    </row>
    <row r="148" spans="1:36" ht="59.5" customHeight="1">
      <c r="A148" s="120"/>
      <c r="B148" s="189" t="str">
        <f>IF('Baseline Paddock Data'!B152="","",'Baseline Paddock Data'!B152)</f>
        <v/>
      </c>
      <c r="C148" s="190" t="str">
        <f>IF('Baseline Paddock Data'!C152="","",'Baseline Paddock Data'!C152)</f>
        <v/>
      </c>
      <c r="D148" s="187" t="str">
        <f t="shared" si="53"/>
        <v/>
      </c>
      <c r="E148" s="305"/>
      <c r="F148" s="305"/>
      <c r="G148" s="305"/>
      <c r="H148" s="305"/>
      <c r="I148" s="305"/>
      <c r="J148" s="305"/>
      <c r="K148" s="305"/>
      <c r="L148" s="305"/>
      <c r="M148" s="305"/>
      <c r="N148" s="306"/>
      <c r="O148" s="307"/>
      <c r="P148" s="305"/>
      <c r="Q148" s="305"/>
      <c r="R148" s="308"/>
      <c r="U148" s="125">
        <f t="shared" si="45"/>
        <v>0</v>
      </c>
      <c r="V148" s="125">
        <f t="shared" si="46"/>
        <v>0</v>
      </c>
      <c r="W148" s="125">
        <f t="shared" si="47"/>
        <v>0</v>
      </c>
      <c r="X148" s="125">
        <f t="shared" si="48"/>
        <v>0</v>
      </c>
      <c r="Y148" s="125">
        <f t="shared" si="49"/>
        <v>0</v>
      </c>
      <c r="Z148" s="125">
        <f t="shared" si="50"/>
        <v>0</v>
      </c>
      <c r="AA148" s="125">
        <f t="shared" si="51"/>
        <v>0</v>
      </c>
      <c r="AB148" s="125">
        <f t="shared" si="52"/>
        <v>0</v>
      </c>
      <c r="AC148" s="125" t="e">
        <f>IF(#REF!="",0,#REF!*AC$5)</f>
        <v>#REF!</v>
      </c>
      <c r="AD148" s="125" t="e">
        <f>IF(#REF!="",0,#REF!*AD$5)</f>
        <v>#REF!</v>
      </c>
      <c r="AE148" s="125" t="e">
        <f>IF(#REF!="",0,#REF!*AE$5)</f>
        <v>#REF!</v>
      </c>
      <c r="AF148" s="125" t="e">
        <f>IF(#REF!="",0,#REF!*AF$5)</f>
        <v>#REF!</v>
      </c>
      <c r="AG148" s="125" t="e">
        <f>IF(#REF!="",0,#REF!*AG$5)</f>
        <v>#REF!</v>
      </c>
      <c r="AH148" s="125" t="e">
        <f>IF(#REF!="",0,#REF!*AH$5)</f>
        <v>#REF!</v>
      </c>
      <c r="AI148" s="125">
        <f t="shared" si="54"/>
        <v>0</v>
      </c>
      <c r="AJ148" s="125">
        <f t="shared" si="44"/>
        <v>0</v>
      </c>
    </row>
    <row r="149" spans="1:36" ht="59.5" customHeight="1">
      <c r="A149" s="120"/>
      <c r="B149" s="189" t="str">
        <f>IF('Baseline Paddock Data'!B153="","",'Baseline Paddock Data'!B153)</f>
        <v/>
      </c>
      <c r="C149" s="190" t="str">
        <f>IF('Baseline Paddock Data'!C153="","",'Baseline Paddock Data'!C153)</f>
        <v/>
      </c>
      <c r="D149" s="187" t="str">
        <f t="shared" si="53"/>
        <v/>
      </c>
      <c r="E149" s="305"/>
      <c r="F149" s="305"/>
      <c r="G149" s="305"/>
      <c r="H149" s="305"/>
      <c r="I149" s="305"/>
      <c r="J149" s="305"/>
      <c r="K149" s="305"/>
      <c r="L149" s="305"/>
      <c r="M149" s="305"/>
      <c r="N149" s="306"/>
      <c r="O149" s="307"/>
      <c r="P149" s="305"/>
      <c r="Q149" s="305"/>
      <c r="R149" s="308"/>
      <c r="U149" s="125">
        <f t="shared" si="45"/>
        <v>0</v>
      </c>
      <c r="V149" s="125">
        <f t="shared" si="46"/>
        <v>0</v>
      </c>
      <c r="W149" s="125">
        <f t="shared" si="47"/>
        <v>0</v>
      </c>
      <c r="X149" s="125">
        <f t="shared" si="48"/>
        <v>0</v>
      </c>
      <c r="Y149" s="125">
        <f t="shared" si="49"/>
        <v>0</v>
      </c>
      <c r="Z149" s="125">
        <f t="shared" si="50"/>
        <v>0</v>
      </c>
      <c r="AA149" s="125">
        <f t="shared" si="51"/>
        <v>0</v>
      </c>
      <c r="AB149" s="125">
        <f t="shared" si="52"/>
        <v>0</v>
      </c>
      <c r="AC149" s="125" t="e">
        <f>IF(#REF!="",0,#REF!*AC$5)</f>
        <v>#REF!</v>
      </c>
      <c r="AD149" s="125" t="e">
        <f>IF(#REF!="",0,#REF!*AD$5)</f>
        <v>#REF!</v>
      </c>
      <c r="AE149" s="125" t="e">
        <f>IF(#REF!="",0,#REF!*AE$5)</f>
        <v>#REF!</v>
      </c>
      <c r="AF149" s="125" t="e">
        <f>IF(#REF!="",0,#REF!*AF$5)</f>
        <v>#REF!</v>
      </c>
      <c r="AG149" s="125" t="e">
        <f>IF(#REF!="",0,#REF!*AG$5)</f>
        <v>#REF!</v>
      </c>
      <c r="AH149" s="125" t="e">
        <f>IF(#REF!="",0,#REF!*AH$5)</f>
        <v>#REF!</v>
      </c>
      <c r="AI149" s="125">
        <f t="shared" si="54"/>
        <v>0</v>
      </c>
      <c r="AJ149" s="125">
        <f t="shared" ref="AJ149:AJ180" si="55">IF(N149="",0,N149*AJ$5)</f>
        <v>0</v>
      </c>
    </row>
    <row r="150" spans="1:36" ht="59.5" customHeight="1">
      <c r="A150" s="120"/>
      <c r="B150" s="189" t="str">
        <f>IF('Baseline Paddock Data'!B154="","",'Baseline Paddock Data'!B154)</f>
        <v/>
      </c>
      <c r="C150" s="190" t="str">
        <f>IF('Baseline Paddock Data'!C154="","",'Baseline Paddock Data'!C154)</f>
        <v/>
      </c>
      <c r="D150" s="187" t="str">
        <f t="shared" si="53"/>
        <v/>
      </c>
      <c r="E150" s="305"/>
      <c r="F150" s="305"/>
      <c r="G150" s="305"/>
      <c r="H150" s="305"/>
      <c r="I150" s="305"/>
      <c r="J150" s="305"/>
      <c r="K150" s="305"/>
      <c r="L150" s="305"/>
      <c r="M150" s="305"/>
      <c r="N150" s="306"/>
      <c r="O150" s="307"/>
      <c r="P150" s="305"/>
      <c r="Q150" s="305"/>
      <c r="R150" s="308"/>
      <c r="U150" s="125">
        <f t="shared" si="45"/>
        <v>0</v>
      </c>
      <c r="V150" s="125">
        <f t="shared" si="46"/>
        <v>0</v>
      </c>
      <c r="W150" s="125">
        <f t="shared" si="47"/>
        <v>0</v>
      </c>
      <c r="X150" s="125">
        <f t="shared" si="48"/>
        <v>0</v>
      </c>
      <c r="Y150" s="125">
        <f t="shared" si="49"/>
        <v>0</v>
      </c>
      <c r="Z150" s="125">
        <f t="shared" si="50"/>
        <v>0</v>
      </c>
      <c r="AA150" s="125">
        <f t="shared" si="51"/>
        <v>0</v>
      </c>
      <c r="AB150" s="125">
        <f t="shared" si="52"/>
        <v>0</v>
      </c>
      <c r="AC150" s="125" t="e">
        <f>IF(#REF!="",0,#REF!*AC$5)</f>
        <v>#REF!</v>
      </c>
      <c r="AD150" s="125" t="e">
        <f>IF(#REF!="",0,#REF!*AD$5)</f>
        <v>#REF!</v>
      </c>
      <c r="AE150" s="125" t="e">
        <f>IF(#REF!="",0,#REF!*AE$5)</f>
        <v>#REF!</v>
      </c>
      <c r="AF150" s="125" t="e">
        <f>IF(#REF!="",0,#REF!*AF$5)</f>
        <v>#REF!</v>
      </c>
      <c r="AG150" s="125" t="e">
        <f>IF(#REF!="",0,#REF!*AG$5)</f>
        <v>#REF!</v>
      </c>
      <c r="AH150" s="125" t="e">
        <f>IF(#REF!="",0,#REF!*AH$5)</f>
        <v>#REF!</v>
      </c>
      <c r="AI150" s="125">
        <f t="shared" si="54"/>
        <v>0</v>
      </c>
      <c r="AJ150" s="125">
        <f t="shared" si="55"/>
        <v>0</v>
      </c>
    </row>
    <row r="151" spans="1:36" ht="59.5" customHeight="1">
      <c r="A151" s="120"/>
      <c r="B151" s="189" t="str">
        <f>IF('Baseline Paddock Data'!B155="","",'Baseline Paddock Data'!B155)</f>
        <v/>
      </c>
      <c r="C151" s="190" t="str">
        <f>IF('Baseline Paddock Data'!C155="","",'Baseline Paddock Data'!C155)</f>
        <v/>
      </c>
      <c r="D151" s="187" t="str">
        <f t="shared" si="53"/>
        <v/>
      </c>
      <c r="E151" s="305"/>
      <c r="F151" s="305"/>
      <c r="G151" s="305"/>
      <c r="H151" s="305"/>
      <c r="I151" s="305"/>
      <c r="J151" s="305"/>
      <c r="K151" s="305"/>
      <c r="L151" s="305"/>
      <c r="M151" s="305"/>
      <c r="N151" s="306"/>
      <c r="O151" s="307"/>
      <c r="P151" s="305"/>
      <c r="Q151" s="305"/>
      <c r="R151" s="308"/>
      <c r="U151" s="125">
        <f t="shared" si="45"/>
        <v>0</v>
      </c>
      <c r="V151" s="125">
        <f t="shared" si="46"/>
        <v>0</v>
      </c>
      <c r="W151" s="125">
        <f t="shared" si="47"/>
        <v>0</v>
      </c>
      <c r="X151" s="125">
        <f t="shared" si="48"/>
        <v>0</v>
      </c>
      <c r="Y151" s="125">
        <f t="shared" si="49"/>
        <v>0</v>
      </c>
      <c r="Z151" s="125">
        <f t="shared" si="50"/>
        <v>0</v>
      </c>
      <c r="AA151" s="125">
        <f t="shared" si="51"/>
        <v>0</v>
      </c>
      <c r="AB151" s="125">
        <f t="shared" si="52"/>
        <v>0</v>
      </c>
      <c r="AC151" s="125" t="e">
        <f>IF(#REF!="",0,#REF!*AC$5)</f>
        <v>#REF!</v>
      </c>
      <c r="AD151" s="125" t="e">
        <f>IF(#REF!="",0,#REF!*AD$5)</f>
        <v>#REF!</v>
      </c>
      <c r="AE151" s="125" t="e">
        <f>IF(#REF!="",0,#REF!*AE$5)</f>
        <v>#REF!</v>
      </c>
      <c r="AF151" s="125" t="e">
        <f>IF(#REF!="",0,#REF!*AF$5)</f>
        <v>#REF!</v>
      </c>
      <c r="AG151" s="125" t="e">
        <f>IF(#REF!="",0,#REF!*AG$5)</f>
        <v>#REF!</v>
      </c>
      <c r="AH151" s="125" t="e">
        <f>IF(#REF!="",0,#REF!*AH$5)</f>
        <v>#REF!</v>
      </c>
      <c r="AI151" s="125">
        <f t="shared" si="54"/>
        <v>0</v>
      </c>
      <c r="AJ151" s="125">
        <f t="shared" si="55"/>
        <v>0</v>
      </c>
    </row>
    <row r="152" spans="1:36" ht="59.5" customHeight="1">
      <c r="A152" s="120"/>
      <c r="B152" s="189" t="str">
        <f>IF('Baseline Paddock Data'!B156="","",'Baseline Paddock Data'!B156)</f>
        <v/>
      </c>
      <c r="C152" s="190" t="str">
        <f>IF('Baseline Paddock Data'!C156="","",'Baseline Paddock Data'!C156)</f>
        <v/>
      </c>
      <c r="D152" s="187" t="str">
        <f t="shared" si="53"/>
        <v/>
      </c>
      <c r="E152" s="305"/>
      <c r="F152" s="305"/>
      <c r="G152" s="305"/>
      <c r="H152" s="305"/>
      <c r="I152" s="305"/>
      <c r="J152" s="305"/>
      <c r="K152" s="305"/>
      <c r="L152" s="305"/>
      <c r="M152" s="305"/>
      <c r="N152" s="306"/>
      <c r="O152" s="307"/>
      <c r="P152" s="305"/>
      <c r="Q152" s="305"/>
      <c r="R152" s="308"/>
      <c r="U152" s="125">
        <f t="shared" si="45"/>
        <v>0</v>
      </c>
      <c r="V152" s="125">
        <f t="shared" si="46"/>
        <v>0</v>
      </c>
      <c r="W152" s="125">
        <f t="shared" si="47"/>
        <v>0</v>
      </c>
      <c r="X152" s="125">
        <f t="shared" si="48"/>
        <v>0</v>
      </c>
      <c r="Y152" s="125">
        <f t="shared" si="49"/>
        <v>0</v>
      </c>
      <c r="Z152" s="125">
        <f t="shared" si="50"/>
        <v>0</v>
      </c>
      <c r="AA152" s="125">
        <f t="shared" si="51"/>
        <v>0</v>
      </c>
      <c r="AB152" s="125">
        <f t="shared" si="52"/>
        <v>0</v>
      </c>
      <c r="AC152" s="125" t="e">
        <f>IF(#REF!="",0,#REF!*AC$5)</f>
        <v>#REF!</v>
      </c>
      <c r="AD152" s="125" t="e">
        <f>IF(#REF!="",0,#REF!*AD$5)</f>
        <v>#REF!</v>
      </c>
      <c r="AE152" s="125" t="e">
        <f>IF(#REF!="",0,#REF!*AE$5)</f>
        <v>#REF!</v>
      </c>
      <c r="AF152" s="125" t="e">
        <f>IF(#REF!="",0,#REF!*AF$5)</f>
        <v>#REF!</v>
      </c>
      <c r="AG152" s="125" t="e">
        <f>IF(#REF!="",0,#REF!*AG$5)</f>
        <v>#REF!</v>
      </c>
      <c r="AH152" s="125" t="e">
        <f>IF(#REF!="",0,#REF!*AH$5)</f>
        <v>#REF!</v>
      </c>
      <c r="AI152" s="125">
        <f t="shared" si="54"/>
        <v>0</v>
      </c>
      <c r="AJ152" s="125">
        <f t="shared" si="55"/>
        <v>0</v>
      </c>
    </row>
    <row r="153" spans="1:36" ht="59.5" customHeight="1">
      <c r="A153" s="120"/>
      <c r="B153" s="189" t="str">
        <f>IF('Baseline Paddock Data'!B157="","",'Baseline Paddock Data'!B157)</f>
        <v/>
      </c>
      <c r="C153" s="190" t="str">
        <f>IF('Baseline Paddock Data'!C157="","",'Baseline Paddock Data'!C157)</f>
        <v/>
      </c>
      <c r="D153" s="187" t="str">
        <f t="shared" si="53"/>
        <v/>
      </c>
      <c r="E153" s="305"/>
      <c r="F153" s="305"/>
      <c r="G153" s="305"/>
      <c r="H153" s="305"/>
      <c r="I153" s="305"/>
      <c r="J153" s="305"/>
      <c r="K153" s="305"/>
      <c r="L153" s="305"/>
      <c r="M153" s="305"/>
      <c r="N153" s="306"/>
      <c r="O153" s="307"/>
      <c r="P153" s="305"/>
      <c r="Q153" s="305"/>
      <c r="R153" s="308"/>
      <c r="U153" s="125">
        <f t="shared" si="45"/>
        <v>0</v>
      </c>
      <c r="V153" s="125">
        <f t="shared" si="46"/>
        <v>0</v>
      </c>
      <c r="W153" s="125">
        <f t="shared" si="47"/>
        <v>0</v>
      </c>
      <c r="X153" s="125">
        <f t="shared" si="48"/>
        <v>0</v>
      </c>
      <c r="Y153" s="125">
        <f t="shared" si="49"/>
        <v>0</v>
      </c>
      <c r="Z153" s="125">
        <f t="shared" si="50"/>
        <v>0</v>
      </c>
      <c r="AA153" s="125">
        <f t="shared" si="51"/>
        <v>0</v>
      </c>
      <c r="AB153" s="125">
        <f t="shared" si="52"/>
        <v>0</v>
      </c>
      <c r="AC153" s="125" t="e">
        <f>IF(#REF!="",0,#REF!*AC$5)</f>
        <v>#REF!</v>
      </c>
      <c r="AD153" s="125" t="e">
        <f>IF(#REF!="",0,#REF!*AD$5)</f>
        <v>#REF!</v>
      </c>
      <c r="AE153" s="125" t="e">
        <f>IF(#REF!="",0,#REF!*AE$5)</f>
        <v>#REF!</v>
      </c>
      <c r="AF153" s="125" t="e">
        <f>IF(#REF!="",0,#REF!*AF$5)</f>
        <v>#REF!</v>
      </c>
      <c r="AG153" s="125" t="e">
        <f>IF(#REF!="",0,#REF!*AG$5)</f>
        <v>#REF!</v>
      </c>
      <c r="AH153" s="125" t="e">
        <f>IF(#REF!="",0,#REF!*AH$5)</f>
        <v>#REF!</v>
      </c>
      <c r="AI153" s="125">
        <f t="shared" si="54"/>
        <v>0</v>
      </c>
      <c r="AJ153" s="125">
        <f t="shared" si="55"/>
        <v>0</v>
      </c>
    </row>
    <row r="154" spans="1:36" ht="59.5" customHeight="1">
      <c r="A154" s="120"/>
      <c r="B154" s="189" t="str">
        <f>IF('Baseline Paddock Data'!B158="","",'Baseline Paddock Data'!B158)</f>
        <v/>
      </c>
      <c r="C154" s="190" t="str">
        <f>IF('Baseline Paddock Data'!C158="","",'Baseline Paddock Data'!C158)</f>
        <v/>
      </c>
      <c r="D154" s="187" t="str">
        <f t="shared" si="53"/>
        <v/>
      </c>
      <c r="E154" s="305"/>
      <c r="F154" s="305"/>
      <c r="G154" s="305"/>
      <c r="H154" s="305"/>
      <c r="I154" s="305"/>
      <c r="J154" s="305"/>
      <c r="K154" s="305"/>
      <c r="L154" s="305"/>
      <c r="M154" s="305"/>
      <c r="N154" s="306"/>
      <c r="O154" s="307"/>
      <c r="P154" s="305"/>
      <c r="Q154" s="305"/>
      <c r="R154" s="308"/>
      <c r="U154" s="125">
        <f t="shared" si="45"/>
        <v>0</v>
      </c>
      <c r="V154" s="125">
        <f t="shared" si="46"/>
        <v>0</v>
      </c>
      <c r="W154" s="125">
        <f t="shared" si="47"/>
        <v>0</v>
      </c>
      <c r="X154" s="125">
        <f t="shared" si="48"/>
        <v>0</v>
      </c>
      <c r="Y154" s="125">
        <f t="shared" si="49"/>
        <v>0</v>
      </c>
      <c r="Z154" s="125">
        <f t="shared" si="50"/>
        <v>0</v>
      </c>
      <c r="AA154" s="125">
        <f t="shared" si="51"/>
        <v>0</v>
      </c>
      <c r="AB154" s="125">
        <f t="shared" si="52"/>
        <v>0</v>
      </c>
      <c r="AC154" s="125" t="e">
        <f>IF(#REF!="",0,#REF!*AC$5)</f>
        <v>#REF!</v>
      </c>
      <c r="AD154" s="125" t="e">
        <f>IF(#REF!="",0,#REF!*AD$5)</f>
        <v>#REF!</v>
      </c>
      <c r="AE154" s="125" t="e">
        <f>IF(#REF!="",0,#REF!*AE$5)</f>
        <v>#REF!</v>
      </c>
      <c r="AF154" s="125" t="e">
        <f>IF(#REF!="",0,#REF!*AF$5)</f>
        <v>#REF!</v>
      </c>
      <c r="AG154" s="125" t="e">
        <f>IF(#REF!="",0,#REF!*AG$5)</f>
        <v>#REF!</v>
      </c>
      <c r="AH154" s="125" t="e">
        <f>IF(#REF!="",0,#REF!*AH$5)</f>
        <v>#REF!</v>
      </c>
      <c r="AI154" s="125">
        <f t="shared" si="54"/>
        <v>0</v>
      </c>
      <c r="AJ154" s="125">
        <f t="shared" si="55"/>
        <v>0</v>
      </c>
    </row>
    <row r="155" spans="1:36" ht="59.5" customHeight="1">
      <c r="A155" s="120"/>
      <c r="B155" s="189" t="str">
        <f>IF('Baseline Paddock Data'!B159="","",'Baseline Paddock Data'!B159)</f>
        <v/>
      </c>
      <c r="C155" s="190" t="str">
        <f>IF('Baseline Paddock Data'!C159="","",'Baseline Paddock Data'!C159)</f>
        <v/>
      </c>
      <c r="D155" s="187" t="str">
        <f t="shared" si="53"/>
        <v/>
      </c>
      <c r="E155" s="305"/>
      <c r="F155" s="305"/>
      <c r="G155" s="305"/>
      <c r="H155" s="305"/>
      <c r="I155" s="305"/>
      <c r="J155" s="305"/>
      <c r="K155" s="305"/>
      <c r="L155" s="305"/>
      <c r="M155" s="305"/>
      <c r="N155" s="306"/>
      <c r="O155" s="307"/>
      <c r="P155" s="305"/>
      <c r="Q155" s="305"/>
      <c r="R155" s="308"/>
      <c r="U155" s="125">
        <f t="shared" si="45"/>
        <v>0</v>
      </c>
      <c r="V155" s="125">
        <f t="shared" si="46"/>
        <v>0</v>
      </c>
      <c r="W155" s="125">
        <f t="shared" si="47"/>
        <v>0</v>
      </c>
      <c r="X155" s="125">
        <f t="shared" si="48"/>
        <v>0</v>
      </c>
      <c r="Y155" s="125">
        <f t="shared" si="49"/>
        <v>0</v>
      </c>
      <c r="Z155" s="125">
        <f t="shared" si="50"/>
        <v>0</v>
      </c>
      <c r="AA155" s="125">
        <f t="shared" si="51"/>
        <v>0</v>
      </c>
      <c r="AB155" s="125">
        <f t="shared" si="52"/>
        <v>0</v>
      </c>
      <c r="AC155" s="125" t="e">
        <f>IF(#REF!="",0,#REF!*AC$5)</f>
        <v>#REF!</v>
      </c>
      <c r="AD155" s="125" t="e">
        <f>IF(#REF!="",0,#REF!*AD$5)</f>
        <v>#REF!</v>
      </c>
      <c r="AE155" s="125" t="e">
        <f>IF(#REF!="",0,#REF!*AE$5)</f>
        <v>#REF!</v>
      </c>
      <c r="AF155" s="125" t="e">
        <f>IF(#REF!="",0,#REF!*AF$5)</f>
        <v>#REF!</v>
      </c>
      <c r="AG155" s="125" t="e">
        <f>IF(#REF!="",0,#REF!*AG$5)</f>
        <v>#REF!</v>
      </c>
      <c r="AH155" s="125" t="e">
        <f>IF(#REF!="",0,#REF!*AH$5)</f>
        <v>#REF!</v>
      </c>
      <c r="AI155" s="125">
        <f t="shared" si="54"/>
        <v>0</v>
      </c>
      <c r="AJ155" s="125">
        <f t="shared" si="55"/>
        <v>0</v>
      </c>
    </row>
    <row r="156" spans="1:36" ht="59.5" customHeight="1">
      <c r="A156" s="120"/>
      <c r="B156" s="189" t="str">
        <f>IF('Baseline Paddock Data'!B160="","",'Baseline Paddock Data'!B160)</f>
        <v/>
      </c>
      <c r="C156" s="190" t="str">
        <f>IF('Baseline Paddock Data'!C160="","",'Baseline Paddock Data'!C160)</f>
        <v/>
      </c>
      <c r="D156" s="187" t="str">
        <f t="shared" si="53"/>
        <v/>
      </c>
      <c r="E156" s="305"/>
      <c r="F156" s="305"/>
      <c r="G156" s="305"/>
      <c r="H156" s="305"/>
      <c r="I156" s="305"/>
      <c r="J156" s="305"/>
      <c r="K156" s="305"/>
      <c r="L156" s="305"/>
      <c r="M156" s="305"/>
      <c r="N156" s="306"/>
      <c r="O156" s="307"/>
      <c r="P156" s="305"/>
      <c r="Q156" s="305"/>
      <c r="R156" s="308"/>
      <c r="U156" s="125">
        <f t="shared" si="45"/>
        <v>0</v>
      </c>
      <c r="V156" s="125">
        <f t="shared" si="46"/>
        <v>0</v>
      </c>
      <c r="W156" s="125">
        <f t="shared" si="47"/>
        <v>0</v>
      </c>
      <c r="X156" s="125">
        <f t="shared" si="48"/>
        <v>0</v>
      </c>
      <c r="Y156" s="125">
        <f t="shared" si="49"/>
        <v>0</v>
      </c>
      <c r="Z156" s="125">
        <f t="shared" si="50"/>
        <v>0</v>
      </c>
      <c r="AA156" s="125">
        <f t="shared" si="51"/>
        <v>0</v>
      </c>
      <c r="AB156" s="125">
        <f t="shared" si="52"/>
        <v>0</v>
      </c>
      <c r="AC156" s="125" t="e">
        <f>IF(#REF!="",0,#REF!*AC$5)</f>
        <v>#REF!</v>
      </c>
      <c r="AD156" s="125" t="e">
        <f>IF(#REF!="",0,#REF!*AD$5)</f>
        <v>#REF!</v>
      </c>
      <c r="AE156" s="125" t="e">
        <f>IF(#REF!="",0,#REF!*AE$5)</f>
        <v>#REF!</v>
      </c>
      <c r="AF156" s="125" t="e">
        <f>IF(#REF!="",0,#REF!*AF$5)</f>
        <v>#REF!</v>
      </c>
      <c r="AG156" s="125" t="e">
        <f>IF(#REF!="",0,#REF!*AG$5)</f>
        <v>#REF!</v>
      </c>
      <c r="AH156" s="125" t="e">
        <f>IF(#REF!="",0,#REF!*AH$5)</f>
        <v>#REF!</v>
      </c>
      <c r="AI156" s="125">
        <f t="shared" si="54"/>
        <v>0</v>
      </c>
      <c r="AJ156" s="125">
        <f t="shared" si="55"/>
        <v>0</v>
      </c>
    </row>
    <row r="157" spans="1:36" ht="59.5" customHeight="1">
      <c r="A157" s="120"/>
      <c r="B157" s="189" t="str">
        <f>IF('Baseline Paddock Data'!B161="","",'Baseline Paddock Data'!B161)</f>
        <v/>
      </c>
      <c r="C157" s="190" t="str">
        <f>IF('Baseline Paddock Data'!C161="","",'Baseline Paddock Data'!C161)</f>
        <v/>
      </c>
      <c r="D157" s="187" t="str">
        <f t="shared" si="53"/>
        <v/>
      </c>
      <c r="E157" s="305"/>
      <c r="F157" s="305"/>
      <c r="G157" s="305"/>
      <c r="H157" s="305"/>
      <c r="I157" s="305"/>
      <c r="J157" s="305"/>
      <c r="K157" s="305"/>
      <c r="L157" s="305"/>
      <c r="M157" s="305"/>
      <c r="N157" s="306"/>
      <c r="O157" s="307"/>
      <c r="P157" s="305"/>
      <c r="Q157" s="305"/>
      <c r="R157" s="308"/>
      <c r="U157" s="125">
        <f t="shared" si="45"/>
        <v>0</v>
      </c>
      <c r="V157" s="125">
        <f t="shared" si="46"/>
        <v>0</v>
      </c>
      <c r="W157" s="125">
        <f t="shared" si="47"/>
        <v>0</v>
      </c>
      <c r="X157" s="125">
        <f t="shared" si="48"/>
        <v>0</v>
      </c>
      <c r="Y157" s="125">
        <f t="shared" si="49"/>
        <v>0</v>
      </c>
      <c r="Z157" s="125">
        <f t="shared" si="50"/>
        <v>0</v>
      </c>
      <c r="AA157" s="125">
        <f t="shared" si="51"/>
        <v>0</v>
      </c>
      <c r="AB157" s="125">
        <f t="shared" si="52"/>
        <v>0</v>
      </c>
      <c r="AC157" s="125" t="e">
        <f>IF(#REF!="",0,#REF!*AC$5)</f>
        <v>#REF!</v>
      </c>
      <c r="AD157" s="125" t="e">
        <f>IF(#REF!="",0,#REF!*AD$5)</f>
        <v>#REF!</v>
      </c>
      <c r="AE157" s="125" t="e">
        <f>IF(#REF!="",0,#REF!*AE$5)</f>
        <v>#REF!</v>
      </c>
      <c r="AF157" s="125" t="e">
        <f>IF(#REF!="",0,#REF!*AF$5)</f>
        <v>#REF!</v>
      </c>
      <c r="AG157" s="125" t="e">
        <f>IF(#REF!="",0,#REF!*AG$5)</f>
        <v>#REF!</v>
      </c>
      <c r="AH157" s="125" t="e">
        <f>IF(#REF!="",0,#REF!*AH$5)</f>
        <v>#REF!</v>
      </c>
      <c r="AI157" s="125">
        <f t="shared" si="54"/>
        <v>0</v>
      </c>
      <c r="AJ157" s="125">
        <f t="shared" si="55"/>
        <v>0</v>
      </c>
    </row>
    <row r="158" spans="1:36" ht="59.5" customHeight="1">
      <c r="A158" s="120"/>
      <c r="B158" s="189" t="str">
        <f>IF('Baseline Paddock Data'!B162="","",'Baseline Paddock Data'!B162)</f>
        <v/>
      </c>
      <c r="C158" s="190" t="str">
        <f>IF('Baseline Paddock Data'!C162="","",'Baseline Paddock Data'!C162)</f>
        <v/>
      </c>
      <c r="D158" s="187" t="str">
        <f t="shared" si="53"/>
        <v/>
      </c>
      <c r="E158" s="305"/>
      <c r="F158" s="305"/>
      <c r="G158" s="305"/>
      <c r="H158" s="305"/>
      <c r="I158" s="305"/>
      <c r="J158" s="305"/>
      <c r="K158" s="305"/>
      <c r="L158" s="305"/>
      <c r="M158" s="305"/>
      <c r="N158" s="306"/>
      <c r="O158" s="307"/>
      <c r="P158" s="305"/>
      <c r="Q158" s="305"/>
      <c r="R158" s="308"/>
      <c r="U158" s="125">
        <f t="shared" si="45"/>
        <v>0</v>
      </c>
      <c r="V158" s="125">
        <f t="shared" si="46"/>
        <v>0</v>
      </c>
      <c r="W158" s="125">
        <f t="shared" si="47"/>
        <v>0</v>
      </c>
      <c r="X158" s="125">
        <f t="shared" si="48"/>
        <v>0</v>
      </c>
      <c r="Y158" s="125">
        <f t="shared" si="49"/>
        <v>0</v>
      </c>
      <c r="Z158" s="125">
        <f t="shared" si="50"/>
        <v>0</v>
      </c>
      <c r="AA158" s="125">
        <f t="shared" si="51"/>
        <v>0</v>
      </c>
      <c r="AB158" s="125">
        <f t="shared" si="52"/>
        <v>0</v>
      </c>
      <c r="AC158" s="125" t="e">
        <f>IF(#REF!="",0,#REF!*AC$5)</f>
        <v>#REF!</v>
      </c>
      <c r="AD158" s="125" t="e">
        <f>IF(#REF!="",0,#REF!*AD$5)</f>
        <v>#REF!</v>
      </c>
      <c r="AE158" s="125" t="e">
        <f>IF(#REF!="",0,#REF!*AE$5)</f>
        <v>#REF!</v>
      </c>
      <c r="AF158" s="125" t="e">
        <f>IF(#REF!="",0,#REF!*AF$5)</f>
        <v>#REF!</v>
      </c>
      <c r="AG158" s="125" t="e">
        <f>IF(#REF!="",0,#REF!*AG$5)</f>
        <v>#REF!</v>
      </c>
      <c r="AH158" s="125" t="e">
        <f>IF(#REF!="",0,#REF!*AH$5)</f>
        <v>#REF!</v>
      </c>
      <c r="AI158" s="125">
        <f t="shared" si="54"/>
        <v>0</v>
      </c>
      <c r="AJ158" s="125">
        <f t="shared" si="55"/>
        <v>0</v>
      </c>
    </row>
    <row r="159" spans="1:36" ht="59.5" customHeight="1">
      <c r="A159" s="120"/>
      <c r="B159" s="189" t="str">
        <f>IF('Baseline Paddock Data'!B163="","",'Baseline Paddock Data'!B163)</f>
        <v/>
      </c>
      <c r="C159" s="190" t="str">
        <f>IF('Baseline Paddock Data'!C163="","",'Baseline Paddock Data'!C163)</f>
        <v/>
      </c>
      <c r="D159" s="187" t="str">
        <f t="shared" si="53"/>
        <v/>
      </c>
      <c r="E159" s="305"/>
      <c r="F159" s="305"/>
      <c r="G159" s="305"/>
      <c r="H159" s="305"/>
      <c r="I159" s="305"/>
      <c r="J159" s="305"/>
      <c r="K159" s="305"/>
      <c r="L159" s="305"/>
      <c r="M159" s="305"/>
      <c r="N159" s="306"/>
      <c r="O159" s="307"/>
      <c r="P159" s="305"/>
      <c r="Q159" s="305"/>
      <c r="R159" s="308"/>
      <c r="U159" s="125">
        <f t="shared" si="45"/>
        <v>0</v>
      </c>
      <c r="V159" s="125">
        <f t="shared" si="46"/>
        <v>0</v>
      </c>
      <c r="W159" s="125">
        <f t="shared" si="47"/>
        <v>0</v>
      </c>
      <c r="X159" s="125">
        <f t="shared" si="48"/>
        <v>0</v>
      </c>
      <c r="Y159" s="125">
        <f t="shared" si="49"/>
        <v>0</v>
      </c>
      <c r="Z159" s="125">
        <f t="shared" si="50"/>
        <v>0</v>
      </c>
      <c r="AA159" s="125">
        <f t="shared" si="51"/>
        <v>0</v>
      </c>
      <c r="AB159" s="125">
        <f t="shared" si="52"/>
        <v>0</v>
      </c>
      <c r="AC159" s="125" t="e">
        <f>IF(#REF!="",0,#REF!*AC$5)</f>
        <v>#REF!</v>
      </c>
      <c r="AD159" s="125" t="e">
        <f>IF(#REF!="",0,#REF!*AD$5)</f>
        <v>#REF!</v>
      </c>
      <c r="AE159" s="125" t="e">
        <f>IF(#REF!="",0,#REF!*AE$5)</f>
        <v>#REF!</v>
      </c>
      <c r="AF159" s="125" t="e">
        <f>IF(#REF!="",0,#REF!*AF$5)</f>
        <v>#REF!</v>
      </c>
      <c r="AG159" s="125" t="e">
        <f>IF(#REF!="",0,#REF!*AG$5)</f>
        <v>#REF!</v>
      </c>
      <c r="AH159" s="125" t="e">
        <f>IF(#REF!="",0,#REF!*AH$5)</f>
        <v>#REF!</v>
      </c>
      <c r="AI159" s="125">
        <f t="shared" si="54"/>
        <v>0</v>
      </c>
      <c r="AJ159" s="125">
        <f t="shared" si="55"/>
        <v>0</v>
      </c>
    </row>
    <row r="160" spans="1:36" ht="59.5" customHeight="1">
      <c r="A160" s="120"/>
      <c r="B160" s="189" t="str">
        <f>IF('Baseline Paddock Data'!B164="","",'Baseline Paddock Data'!B164)</f>
        <v/>
      </c>
      <c r="C160" s="190" t="str">
        <f>IF('Baseline Paddock Data'!C164="","",'Baseline Paddock Data'!C164)</f>
        <v/>
      </c>
      <c r="D160" s="187" t="str">
        <f t="shared" si="53"/>
        <v/>
      </c>
      <c r="E160" s="305"/>
      <c r="F160" s="305"/>
      <c r="G160" s="305"/>
      <c r="H160" s="305"/>
      <c r="I160" s="305"/>
      <c r="J160" s="305"/>
      <c r="K160" s="305"/>
      <c r="L160" s="305"/>
      <c r="M160" s="305"/>
      <c r="N160" s="306"/>
      <c r="O160" s="307"/>
      <c r="P160" s="305"/>
      <c r="Q160" s="305"/>
      <c r="R160" s="308"/>
      <c r="U160" s="125">
        <f t="shared" si="45"/>
        <v>0</v>
      </c>
      <c r="V160" s="125">
        <f t="shared" si="46"/>
        <v>0</v>
      </c>
      <c r="W160" s="125">
        <f t="shared" si="47"/>
        <v>0</v>
      </c>
      <c r="X160" s="125">
        <f t="shared" si="48"/>
        <v>0</v>
      </c>
      <c r="Y160" s="125">
        <f t="shared" si="49"/>
        <v>0</v>
      </c>
      <c r="Z160" s="125">
        <f t="shared" si="50"/>
        <v>0</v>
      </c>
      <c r="AA160" s="125">
        <f t="shared" si="51"/>
        <v>0</v>
      </c>
      <c r="AB160" s="125">
        <f t="shared" si="52"/>
        <v>0</v>
      </c>
      <c r="AC160" s="125" t="e">
        <f>IF(#REF!="",0,#REF!*AC$5)</f>
        <v>#REF!</v>
      </c>
      <c r="AD160" s="125" t="e">
        <f>IF(#REF!="",0,#REF!*AD$5)</f>
        <v>#REF!</v>
      </c>
      <c r="AE160" s="125" t="e">
        <f>IF(#REF!="",0,#REF!*AE$5)</f>
        <v>#REF!</v>
      </c>
      <c r="AF160" s="125" t="e">
        <f>IF(#REF!="",0,#REF!*AF$5)</f>
        <v>#REF!</v>
      </c>
      <c r="AG160" s="125" t="e">
        <f>IF(#REF!="",0,#REF!*AG$5)</f>
        <v>#REF!</v>
      </c>
      <c r="AH160" s="125" t="e">
        <f>IF(#REF!="",0,#REF!*AH$5)</f>
        <v>#REF!</v>
      </c>
      <c r="AI160" s="125">
        <f t="shared" si="54"/>
        <v>0</v>
      </c>
      <c r="AJ160" s="125">
        <f t="shared" si="55"/>
        <v>0</v>
      </c>
    </row>
    <row r="161" spans="1:36" ht="59.5" customHeight="1">
      <c r="A161" s="120"/>
      <c r="B161" s="189" t="str">
        <f>IF('Baseline Paddock Data'!B165="","",'Baseline Paddock Data'!B165)</f>
        <v/>
      </c>
      <c r="C161" s="190" t="str">
        <f>IF('Baseline Paddock Data'!C165="","",'Baseline Paddock Data'!C165)</f>
        <v/>
      </c>
      <c r="D161" s="187" t="str">
        <f t="shared" si="53"/>
        <v/>
      </c>
      <c r="E161" s="305"/>
      <c r="F161" s="305"/>
      <c r="G161" s="305"/>
      <c r="H161" s="305"/>
      <c r="I161" s="305"/>
      <c r="J161" s="305"/>
      <c r="K161" s="305"/>
      <c r="L161" s="305"/>
      <c r="M161" s="305"/>
      <c r="N161" s="306"/>
      <c r="O161" s="307"/>
      <c r="P161" s="305"/>
      <c r="Q161" s="305"/>
      <c r="R161" s="308"/>
      <c r="U161" s="125">
        <f t="shared" si="45"/>
        <v>0</v>
      </c>
      <c r="V161" s="125">
        <f t="shared" si="46"/>
        <v>0</v>
      </c>
      <c r="W161" s="125">
        <f t="shared" si="47"/>
        <v>0</v>
      </c>
      <c r="X161" s="125">
        <f t="shared" si="48"/>
        <v>0</v>
      </c>
      <c r="Y161" s="125">
        <f t="shared" si="49"/>
        <v>0</v>
      </c>
      <c r="Z161" s="125">
        <f t="shared" si="50"/>
        <v>0</v>
      </c>
      <c r="AA161" s="125">
        <f t="shared" si="51"/>
        <v>0</v>
      </c>
      <c r="AB161" s="125">
        <f t="shared" si="52"/>
        <v>0</v>
      </c>
      <c r="AC161" s="125" t="e">
        <f>IF(#REF!="",0,#REF!*AC$5)</f>
        <v>#REF!</v>
      </c>
      <c r="AD161" s="125" t="e">
        <f>IF(#REF!="",0,#REF!*AD$5)</f>
        <v>#REF!</v>
      </c>
      <c r="AE161" s="125" t="e">
        <f>IF(#REF!="",0,#REF!*AE$5)</f>
        <v>#REF!</v>
      </c>
      <c r="AF161" s="125" t="e">
        <f>IF(#REF!="",0,#REF!*AF$5)</f>
        <v>#REF!</v>
      </c>
      <c r="AG161" s="125" t="e">
        <f>IF(#REF!="",0,#REF!*AG$5)</f>
        <v>#REF!</v>
      </c>
      <c r="AH161" s="125" t="e">
        <f>IF(#REF!="",0,#REF!*AH$5)</f>
        <v>#REF!</v>
      </c>
      <c r="AI161" s="125">
        <f t="shared" si="54"/>
        <v>0</v>
      </c>
      <c r="AJ161" s="125">
        <f t="shared" si="55"/>
        <v>0</v>
      </c>
    </row>
    <row r="162" spans="1:36" ht="59.5" customHeight="1">
      <c r="A162" s="120"/>
      <c r="B162" s="189" t="str">
        <f>IF('Baseline Paddock Data'!B166="","",'Baseline Paddock Data'!B166)</f>
        <v/>
      </c>
      <c r="C162" s="190" t="str">
        <f>IF('Baseline Paddock Data'!C166="","",'Baseline Paddock Data'!C166)</f>
        <v/>
      </c>
      <c r="D162" s="187" t="str">
        <f t="shared" si="53"/>
        <v/>
      </c>
      <c r="E162" s="305"/>
      <c r="F162" s="305"/>
      <c r="G162" s="305"/>
      <c r="H162" s="305"/>
      <c r="I162" s="305"/>
      <c r="J162" s="305"/>
      <c r="K162" s="305"/>
      <c r="L162" s="305"/>
      <c r="M162" s="305"/>
      <c r="N162" s="306"/>
      <c r="O162" s="307"/>
      <c r="P162" s="305"/>
      <c r="Q162" s="305"/>
      <c r="R162" s="308"/>
      <c r="U162" s="125">
        <f t="shared" si="45"/>
        <v>0</v>
      </c>
      <c r="V162" s="125">
        <f t="shared" si="46"/>
        <v>0</v>
      </c>
      <c r="W162" s="125">
        <f t="shared" si="47"/>
        <v>0</v>
      </c>
      <c r="X162" s="125">
        <f t="shared" si="48"/>
        <v>0</v>
      </c>
      <c r="Y162" s="125">
        <f t="shared" si="49"/>
        <v>0</v>
      </c>
      <c r="Z162" s="125">
        <f t="shared" si="50"/>
        <v>0</v>
      </c>
      <c r="AA162" s="125">
        <f t="shared" si="51"/>
        <v>0</v>
      </c>
      <c r="AB162" s="125">
        <f t="shared" si="52"/>
        <v>0</v>
      </c>
      <c r="AC162" s="125" t="e">
        <f>IF(#REF!="",0,#REF!*AC$5)</f>
        <v>#REF!</v>
      </c>
      <c r="AD162" s="125" t="e">
        <f>IF(#REF!="",0,#REF!*AD$5)</f>
        <v>#REF!</v>
      </c>
      <c r="AE162" s="125" t="e">
        <f>IF(#REF!="",0,#REF!*AE$5)</f>
        <v>#REF!</v>
      </c>
      <c r="AF162" s="125" t="e">
        <f>IF(#REF!="",0,#REF!*AF$5)</f>
        <v>#REF!</v>
      </c>
      <c r="AG162" s="125" t="e">
        <f>IF(#REF!="",0,#REF!*AG$5)</f>
        <v>#REF!</v>
      </c>
      <c r="AH162" s="125" t="e">
        <f>IF(#REF!="",0,#REF!*AH$5)</f>
        <v>#REF!</v>
      </c>
      <c r="AI162" s="125">
        <f t="shared" si="54"/>
        <v>0</v>
      </c>
      <c r="AJ162" s="125">
        <f t="shared" si="55"/>
        <v>0</v>
      </c>
    </row>
    <row r="163" spans="1:36" ht="59.5" customHeight="1">
      <c r="A163" s="120"/>
      <c r="B163" s="189" t="str">
        <f>IF('Baseline Paddock Data'!B167="","",'Baseline Paddock Data'!B167)</f>
        <v/>
      </c>
      <c r="C163" s="190" t="str">
        <f>IF('Baseline Paddock Data'!C167="","",'Baseline Paddock Data'!C167)</f>
        <v/>
      </c>
      <c r="D163" s="187" t="str">
        <f t="shared" si="53"/>
        <v/>
      </c>
      <c r="E163" s="305"/>
      <c r="F163" s="305"/>
      <c r="G163" s="305"/>
      <c r="H163" s="305"/>
      <c r="I163" s="305"/>
      <c r="J163" s="305"/>
      <c r="K163" s="305"/>
      <c r="L163" s="305"/>
      <c r="M163" s="305"/>
      <c r="N163" s="306"/>
      <c r="O163" s="307"/>
      <c r="P163" s="305"/>
      <c r="Q163" s="305"/>
      <c r="R163" s="308"/>
      <c r="U163" s="125">
        <f t="shared" si="45"/>
        <v>0</v>
      </c>
      <c r="V163" s="125">
        <f t="shared" si="46"/>
        <v>0</v>
      </c>
      <c r="W163" s="125">
        <f t="shared" si="47"/>
        <v>0</v>
      </c>
      <c r="X163" s="125">
        <f t="shared" si="48"/>
        <v>0</v>
      </c>
      <c r="Y163" s="125">
        <f t="shared" si="49"/>
        <v>0</v>
      </c>
      <c r="Z163" s="125">
        <f t="shared" si="50"/>
        <v>0</v>
      </c>
      <c r="AA163" s="125">
        <f t="shared" si="51"/>
        <v>0</v>
      </c>
      <c r="AB163" s="125">
        <f t="shared" si="52"/>
        <v>0</v>
      </c>
      <c r="AC163" s="125" t="e">
        <f>IF(#REF!="",0,#REF!*AC$5)</f>
        <v>#REF!</v>
      </c>
      <c r="AD163" s="125" t="e">
        <f>IF(#REF!="",0,#REF!*AD$5)</f>
        <v>#REF!</v>
      </c>
      <c r="AE163" s="125" t="e">
        <f>IF(#REF!="",0,#REF!*AE$5)</f>
        <v>#REF!</v>
      </c>
      <c r="AF163" s="125" t="e">
        <f>IF(#REF!="",0,#REF!*AF$5)</f>
        <v>#REF!</v>
      </c>
      <c r="AG163" s="125" t="e">
        <f>IF(#REF!="",0,#REF!*AG$5)</f>
        <v>#REF!</v>
      </c>
      <c r="AH163" s="125" t="e">
        <f>IF(#REF!="",0,#REF!*AH$5)</f>
        <v>#REF!</v>
      </c>
      <c r="AI163" s="125">
        <f t="shared" si="54"/>
        <v>0</v>
      </c>
      <c r="AJ163" s="125">
        <f t="shared" si="55"/>
        <v>0</v>
      </c>
    </row>
    <row r="164" spans="1:36" ht="59.5" customHeight="1">
      <c r="A164" s="120"/>
      <c r="B164" s="189" t="str">
        <f>IF('Baseline Paddock Data'!B168="","",'Baseline Paddock Data'!B168)</f>
        <v/>
      </c>
      <c r="C164" s="190" t="str">
        <f>IF('Baseline Paddock Data'!C168="","",'Baseline Paddock Data'!C168)</f>
        <v/>
      </c>
      <c r="D164" s="187" t="str">
        <f t="shared" si="53"/>
        <v/>
      </c>
      <c r="E164" s="305"/>
      <c r="F164" s="305"/>
      <c r="G164" s="305"/>
      <c r="H164" s="305"/>
      <c r="I164" s="305"/>
      <c r="J164" s="305"/>
      <c r="K164" s="305"/>
      <c r="L164" s="305"/>
      <c r="M164" s="305"/>
      <c r="N164" s="306"/>
      <c r="O164" s="307"/>
      <c r="P164" s="305"/>
      <c r="Q164" s="305"/>
      <c r="R164" s="308"/>
      <c r="U164" s="125">
        <f t="shared" si="45"/>
        <v>0</v>
      </c>
      <c r="V164" s="125">
        <f t="shared" si="46"/>
        <v>0</v>
      </c>
      <c r="W164" s="125">
        <f t="shared" si="47"/>
        <v>0</v>
      </c>
      <c r="X164" s="125">
        <f t="shared" si="48"/>
        <v>0</v>
      </c>
      <c r="Y164" s="125">
        <f t="shared" si="49"/>
        <v>0</v>
      </c>
      <c r="Z164" s="125">
        <f t="shared" si="50"/>
        <v>0</v>
      </c>
      <c r="AA164" s="125">
        <f t="shared" si="51"/>
        <v>0</v>
      </c>
      <c r="AB164" s="125">
        <f t="shared" si="52"/>
        <v>0</v>
      </c>
      <c r="AC164" s="125" t="e">
        <f>IF(#REF!="",0,#REF!*AC$5)</f>
        <v>#REF!</v>
      </c>
      <c r="AD164" s="125" t="e">
        <f>IF(#REF!="",0,#REF!*AD$5)</f>
        <v>#REF!</v>
      </c>
      <c r="AE164" s="125" t="e">
        <f>IF(#REF!="",0,#REF!*AE$5)</f>
        <v>#REF!</v>
      </c>
      <c r="AF164" s="125" t="e">
        <f>IF(#REF!="",0,#REF!*AF$5)</f>
        <v>#REF!</v>
      </c>
      <c r="AG164" s="125" t="e">
        <f>IF(#REF!="",0,#REF!*AG$5)</f>
        <v>#REF!</v>
      </c>
      <c r="AH164" s="125" t="e">
        <f>IF(#REF!="",0,#REF!*AH$5)</f>
        <v>#REF!</v>
      </c>
      <c r="AI164" s="125">
        <f t="shared" si="54"/>
        <v>0</v>
      </c>
      <c r="AJ164" s="125">
        <f t="shared" si="55"/>
        <v>0</v>
      </c>
    </row>
    <row r="165" spans="1:36" ht="59.5" customHeight="1">
      <c r="A165" s="120"/>
      <c r="B165" s="189" t="str">
        <f>IF('Baseline Paddock Data'!B169="","",'Baseline Paddock Data'!B169)</f>
        <v/>
      </c>
      <c r="C165" s="190" t="str">
        <f>IF('Baseline Paddock Data'!C169="","",'Baseline Paddock Data'!C169)</f>
        <v/>
      </c>
      <c r="D165" s="187" t="str">
        <f t="shared" si="53"/>
        <v/>
      </c>
      <c r="E165" s="305"/>
      <c r="F165" s="305"/>
      <c r="G165" s="305"/>
      <c r="H165" s="305"/>
      <c r="I165" s="305"/>
      <c r="J165" s="305"/>
      <c r="K165" s="305"/>
      <c r="L165" s="305"/>
      <c r="M165" s="305"/>
      <c r="N165" s="306"/>
      <c r="O165" s="307"/>
      <c r="P165" s="305"/>
      <c r="Q165" s="305"/>
      <c r="R165" s="308"/>
      <c r="U165" s="125">
        <f t="shared" si="45"/>
        <v>0</v>
      </c>
      <c r="V165" s="125">
        <f t="shared" si="46"/>
        <v>0</v>
      </c>
      <c r="W165" s="125">
        <f t="shared" si="47"/>
        <v>0</v>
      </c>
      <c r="X165" s="125">
        <f t="shared" si="48"/>
        <v>0</v>
      </c>
      <c r="Y165" s="125">
        <f t="shared" si="49"/>
        <v>0</v>
      </c>
      <c r="Z165" s="125">
        <f t="shared" si="50"/>
        <v>0</v>
      </c>
      <c r="AA165" s="125">
        <f t="shared" si="51"/>
        <v>0</v>
      </c>
      <c r="AB165" s="125">
        <f t="shared" si="52"/>
        <v>0</v>
      </c>
      <c r="AC165" s="125" t="e">
        <f>IF(#REF!="",0,#REF!*AC$5)</f>
        <v>#REF!</v>
      </c>
      <c r="AD165" s="125" t="e">
        <f>IF(#REF!="",0,#REF!*AD$5)</f>
        <v>#REF!</v>
      </c>
      <c r="AE165" s="125" t="e">
        <f>IF(#REF!="",0,#REF!*AE$5)</f>
        <v>#REF!</v>
      </c>
      <c r="AF165" s="125" t="e">
        <f>IF(#REF!="",0,#REF!*AF$5)</f>
        <v>#REF!</v>
      </c>
      <c r="AG165" s="125" t="e">
        <f>IF(#REF!="",0,#REF!*AG$5)</f>
        <v>#REF!</v>
      </c>
      <c r="AH165" s="125" t="e">
        <f>IF(#REF!="",0,#REF!*AH$5)</f>
        <v>#REF!</v>
      </c>
      <c r="AI165" s="125">
        <f t="shared" si="54"/>
        <v>0</v>
      </c>
      <c r="AJ165" s="125">
        <f t="shared" si="55"/>
        <v>0</v>
      </c>
    </row>
    <row r="166" spans="1:36" ht="59.5" customHeight="1">
      <c r="A166" s="120"/>
      <c r="B166" s="189" t="str">
        <f>IF('Baseline Paddock Data'!B170="","",'Baseline Paddock Data'!B170)</f>
        <v/>
      </c>
      <c r="C166" s="190" t="str">
        <f>IF('Baseline Paddock Data'!C170="","",'Baseline Paddock Data'!C170)</f>
        <v/>
      </c>
      <c r="D166" s="187" t="str">
        <f t="shared" si="53"/>
        <v/>
      </c>
      <c r="E166" s="305"/>
      <c r="F166" s="305"/>
      <c r="G166" s="305"/>
      <c r="H166" s="305"/>
      <c r="I166" s="305"/>
      <c r="J166" s="305"/>
      <c r="K166" s="305"/>
      <c r="L166" s="305"/>
      <c r="M166" s="305"/>
      <c r="N166" s="306"/>
      <c r="O166" s="307"/>
      <c r="P166" s="305"/>
      <c r="Q166" s="305"/>
      <c r="R166" s="308"/>
      <c r="U166" s="125">
        <f t="shared" ref="U166:U200" si="56">IF(E166="",0,E166*U$5)</f>
        <v>0</v>
      </c>
      <c r="V166" s="125">
        <f t="shared" ref="V166:V200" si="57">IF(F166="",0,F166*V$5)</f>
        <v>0</v>
      </c>
      <c r="W166" s="125">
        <f t="shared" ref="W166:W200" si="58">IF(G166="",0,G166*W$5)</f>
        <v>0</v>
      </c>
      <c r="X166" s="125">
        <f t="shared" ref="X166:X200" si="59">IF(H166="",0,H166*X$5)</f>
        <v>0</v>
      </c>
      <c r="Y166" s="125">
        <f t="shared" ref="Y166:Y200" si="60">IF(I166="",0,I166*Y$5)</f>
        <v>0</v>
      </c>
      <c r="Z166" s="125">
        <f t="shared" ref="Z166:Z200" si="61">IF(J166="",0,J166*Z$5)</f>
        <v>0</v>
      </c>
      <c r="AA166" s="125">
        <f t="shared" ref="AA166:AA200" si="62">IF(K166="",0,K166*AA$5)</f>
        <v>0</v>
      </c>
      <c r="AB166" s="125">
        <f t="shared" ref="AB166:AB200" si="63">IF(L166="",0,L166*AB$5)</f>
        <v>0</v>
      </c>
      <c r="AC166" s="125" t="e">
        <f>IF(#REF!="",0,#REF!*AC$5)</f>
        <v>#REF!</v>
      </c>
      <c r="AD166" s="125" t="e">
        <f>IF(#REF!="",0,#REF!*AD$5)</f>
        <v>#REF!</v>
      </c>
      <c r="AE166" s="125" t="e">
        <f>IF(#REF!="",0,#REF!*AE$5)</f>
        <v>#REF!</v>
      </c>
      <c r="AF166" s="125" t="e">
        <f>IF(#REF!="",0,#REF!*AF$5)</f>
        <v>#REF!</v>
      </c>
      <c r="AG166" s="125" t="e">
        <f>IF(#REF!="",0,#REF!*AG$5)</f>
        <v>#REF!</v>
      </c>
      <c r="AH166" s="125" t="e">
        <f>IF(#REF!="",0,#REF!*AH$5)</f>
        <v>#REF!</v>
      </c>
      <c r="AI166" s="125">
        <f t="shared" si="54"/>
        <v>0</v>
      </c>
      <c r="AJ166" s="125">
        <f t="shared" si="55"/>
        <v>0</v>
      </c>
    </row>
    <row r="167" spans="1:36" ht="59.5" customHeight="1">
      <c r="A167" s="120"/>
      <c r="B167" s="189" t="str">
        <f>IF('Baseline Paddock Data'!B171="","",'Baseline Paddock Data'!B171)</f>
        <v/>
      </c>
      <c r="C167" s="190" t="str">
        <f>IF('Baseline Paddock Data'!C171="","",'Baseline Paddock Data'!C171)</f>
        <v/>
      </c>
      <c r="D167" s="187" t="str">
        <f t="shared" si="53"/>
        <v/>
      </c>
      <c r="E167" s="305"/>
      <c r="F167" s="305"/>
      <c r="G167" s="305"/>
      <c r="H167" s="305"/>
      <c r="I167" s="305"/>
      <c r="J167" s="305"/>
      <c r="K167" s="305"/>
      <c r="L167" s="305"/>
      <c r="M167" s="305"/>
      <c r="N167" s="306"/>
      <c r="O167" s="307"/>
      <c r="P167" s="305"/>
      <c r="Q167" s="305"/>
      <c r="R167" s="308"/>
      <c r="U167" s="125">
        <f t="shared" si="56"/>
        <v>0</v>
      </c>
      <c r="V167" s="125">
        <f t="shared" si="57"/>
        <v>0</v>
      </c>
      <c r="W167" s="125">
        <f t="shared" si="58"/>
        <v>0</v>
      </c>
      <c r="X167" s="125">
        <f t="shared" si="59"/>
        <v>0</v>
      </c>
      <c r="Y167" s="125">
        <f t="shared" si="60"/>
        <v>0</v>
      </c>
      <c r="Z167" s="125">
        <f t="shared" si="61"/>
        <v>0</v>
      </c>
      <c r="AA167" s="125">
        <f t="shared" si="62"/>
        <v>0</v>
      </c>
      <c r="AB167" s="125">
        <f t="shared" si="63"/>
        <v>0</v>
      </c>
      <c r="AC167" s="125" t="e">
        <f>IF(#REF!="",0,#REF!*AC$5)</f>
        <v>#REF!</v>
      </c>
      <c r="AD167" s="125" t="e">
        <f>IF(#REF!="",0,#REF!*AD$5)</f>
        <v>#REF!</v>
      </c>
      <c r="AE167" s="125" t="e">
        <f>IF(#REF!="",0,#REF!*AE$5)</f>
        <v>#REF!</v>
      </c>
      <c r="AF167" s="125" t="e">
        <f>IF(#REF!="",0,#REF!*AF$5)</f>
        <v>#REF!</v>
      </c>
      <c r="AG167" s="125" t="e">
        <f>IF(#REF!="",0,#REF!*AG$5)</f>
        <v>#REF!</v>
      </c>
      <c r="AH167" s="125" t="e">
        <f>IF(#REF!="",0,#REF!*AH$5)</f>
        <v>#REF!</v>
      </c>
      <c r="AI167" s="125">
        <f t="shared" si="54"/>
        <v>0</v>
      </c>
      <c r="AJ167" s="125">
        <f t="shared" si="55"/>
        <v>0</v>
      </c>
    </row>
    <row r="168" spans="1:36" ht="59.5" customHeight="1">
      <c r="A168" s="120"/>
      <c r="B168" s="189" t="str">
        <f>IF('Baseline Paddock Data'!B172="","",'Baseline Paddock Data'!B172)</f>
        <v/>
      </c>
      <c r="C168" s="190" t="str">
        <f>IF('Baseline Paddock Data'!C172="","",'Baseline Paddock Data'!C172)</f>
        <v/>
      </c>
      <c r="D168" s="187" t="str">
        <f t="shared" si="53"/>
        <v/>
      </c>
      <c r="E168" s="305"/>
      <c r="F168" s="305"/>
      <c r="G168" s="305"/>
      <c r="H168" s="305"/>
      <c r="I168" s="305"/>
      <c r="J168" s="305"/>
      <c r="K168" s="305"/>
      <c r="L168" s="305"/>
      <c r="M168" s="305"/>
      <c r="N168" s="306"/>
      <c r="O168" s="307"/>
      <c r="P168" s="305"/>
      <c r="Q168" s="305"/>
      <c r="R168" s="308"/>
      <c r="U168" s="125">
        <f t="shared" si="56"/>
        <v>0</v>
      </c>
      <c r="V168" s="125">
        <f t="shared" si="57"/>
        <v>0</v>
      </c>
      <c r="W168" s="125">
        <f t="shared" si="58"/>
        <v>0</v>
      </c>
      <c r="X168" s="125">
        <f t="shared" si="59"/>
        <v>0</v>
      </c>
      <c r="Y168" s="125">
        <f t="shared" si="60"/>
        <v>0</v>
      </c>
      <c r="Z168" s="125">
        <f t="shared" si="61"/>
        <v>0</v>
      </c>
      <c r="AA168" s="125">
        <f t="shared" si="62"/>
        <v>0</v>
      </c>
      <c r="AB168" s="125">
        <f t="shared" si="63"/>
        <v>0</v>
      </c>
      <c r="AC168" s="125" t="e">
        <f>IF(#REF!="",0,#REF!*AC$5)</f>
        <v>#REF!</v>
      </c>
      <c r="AD168" s="125" t="e">
        <f>IF(#REF!="",0,#REF!*AD$5)</f>
        <v>#REF!</v>
      </c>
      <c r="AE168" s="125" t="e">
        <f>IF(#REF!="",0,#REF!*AE$5)</f>
        <v>#REF!</v>
      </c>
      <c r="AF168" s="125" t="e">
        <f>IF(#REF!="",0,#REF!*AF$5)</f>
        <v>#REF!</v>
      </c>
      <c r="AG168" s="125" t="e">
        <f>IF(#REF!="",0,#REF!*AG$5)</f>
        <v>#REF!</v>
      </c>
      <c r="AH168" s="125" t="e">
        <f>IF(#REF!="",0,#REF!*AH$5)</f>
        <v>#REF!</v>
      </c>
      <c r="AI168" s="125">
        <f t="shared" si="54"/>
        <v>0</v>
      </c>
      <c r="AJ168" s="125">
        <f t="shared" si="55"/>
        <v>0</v>
      </c>
    </row>
    <row r="169" spans="1:36" ht="59.5" customHeight="1">
      <c r="A169" s="120"/>
      <c r="B169" s="189" t="str">
        <f>IF('Baseline Paddock Data'!B173="","",'Baseline Paddock Data'!B173)</f>
        <v/>
      </c>
      <c r="C169" s="190" t="str">
        <f>IF('Baseline Paddock Data'!C173="","",'Baseline Paddock Data'!C173)</f>
        <v/>
      </c>
      <c r="D169" s="187" t="str">
        <f t="shared" si="53"/>
        <v/>
      </c>
      <c r="E169" s="305"/>
      <c r="F169" s="305"/>
      <c r="G169" s="305"/>
      <c r="H169" s="305"/>
      <c r="I169" s="305"/>
      <c r="J169" s="305"/>
      <c r="K169" s="305"/>
      <c r="L169" s="305"/>
      <c r="M169" s="305"/>
      <c r="N169" s="306"/>
      <c r="O169" s="307"/>
      <c r="P169" s="305"/>
      <c r="Q169" s="305"/>
      <c r="R169" s="308"/>
      <c r="U169" s="125">
        <f t="shared" si="56"/>
        <v>0</v>
      </c>
      <c r="V169" s="125">
        <f t="shared" si="57"/>
        <v>0</v>
      </c>
      <c r="W169" s="125">
        <f t="shared" si="58"/>
        <v>0</v>
      </c>
      <c r="X169" s="125">
        <f t="shared" si="59"/>
        <v>0</v>
      </c>
      <c r="Y169" s="125">
        <f t="shared" si="60"/>
        <v>0</v>
      </c>
      <c r="Z169" s="125">
        <f t="shared" si="61"/>
        <v>0</v>
      </c>
      <c r="AA169" s="125">
        <f t="shared" si="62"/>
        <v>0</v>
      </c>
      <c r="AB169" s="125">
        <f t="shared" si="63"/>
        <v>0</v>
      </c>
      <c r="AC169" s="125" t="e">
        <f>IF(#REF!="",0,#REF!*AC$5)</f>
        <v>#REF!</v>
      </c>
      <c r="AD169" s="125" t="e">
        <f>IF(#REF!="",0,#REF!*AD$5)</f>
        <v>#REF!</v>
      </c>
      <c r="AE169" s="125" t="e">
        <f>IF(#REF!="",0,#REF!*AE$5)</f>
        <v>#REF!</v>
      </c>
      <c r="AF169" s="125" t="e">
        <f>IF(#REF!="",0,#REF!*AF$5)</f>
        <v>#REF!</v>
      </c>
      <c r="AG169" s="125" t="e">
        <f>IF(#REF!="",0,#REF!*AG$5)</f>
        <v>#REF!</v>
      </c>
      <c r="AH169" s="125" t="e">
        <f>IF(#REF!="",0,#REF!*AH$5)</f>
        <v>#REF!</v>
      </c>
      <c r="AI169" s="125">
        <f t="shared" ref="AI169:AI200" si="64">IF(M169="",0,M169*AI$5)</f>
        <v>0</v>
      </c>
      <c r="AJ169" s="125">
        <f t="shared" si="55"/>
        <v>0</v>
      </c>
    </row>
    <row r="170" spans="1:36" ht="59.5" customHeight="1">
      <c r="A170" s="120"/>
      <c r="B170" s="189" t="str">
        <f>IF('Baseline Paddock Data'!B174="","",'Baseline Paddock Data'!B174)</f>
        <v/>
      </c>
      <c r="C170" s="190" t="str">
        <f>IF('Baseline Paddock Data'!C174="","",'Baseline Paddock Data'!C174)</f>
        <v/>
      </c>
      <c r="D170" s="187" t="str">
        <f t="shared" si="53"/>
        <v/>
      </c>
      <c r="E170" s="305"/>
      <c r="F170" s="305"/>
      <c r="G170" s="305"/>
      <c r="H170" s="305"/>
      <c r="I170" s="305"/>
      <c r="J170" s="305"/>
      <c r="K170" s="305"/>
      <c r="L170" s="305"/>
      <c r="M170" s="305"/>
      <c r="N170" s="306"/>
      <c r="O170" s="307"/>
      <c r="P170" s="305"/>
      <c r="Q170" s="305"/>
      <c r="R170" s="308"/>
      <c r="U170" s="125">
        <f t="shared" si="56"/>
        <v>0</v>
      </c>
      <c r="V170" s="125">
        <f t="shared" si="57"/>
        <v>0</v>
      </c>
      <c r="W170" s="125">
        <f t="shared" si="58"/>
        <v>0</v>
      </c>
      <c r="X170" s="125">
        <f t="shared" si="59"/>
        <v>0</v>
      </c>
      <c r="Y170" s="125">
        <f t="shared" si="60"/>
        <v>0</v>
      </c>
      <c r="Z170" s="125">
        <f t="shared" si="61"/>
        <v>0</v>
      </c>
      <c r="AA170" s="125">
        <f t="shared" si="62"/>
        <v>0</v>
      </c>
      <c r="AB170" s="125">
        <f t="shared" si="63"/>
        <v>0</v>
      </c>
      <c r="AC170" s="125" t="e">
        <f>IF(#REF!="",0,#REF!*AC$5)</f>
        <v>#REF!</v>
      </c>
      <c r="AD170" s="125" t="e">
        <f>IF(#REF!="",0,#REF!*AD$5)</f>
        <v>#REF!</v>
      </c>
      <c r="AE170" s="125" t="e">
        <f>IF(#REF!="",0,#REF!*AE$5)</f>
        <v>#REF!</v>
      </c>
      <c r="AF170" s="125" t="e">
        <f>IF(#REF!="",0,#REF!*AF$5)</f>
        <v>#REF!</v>
      </c>
      <c r="AG170" s="125" t="e">
        <f>IF(#REF!="",0,#REF!*AG$5)</f>
        <v>#REF!</v>
      </c>
      <c r="AH170" s="125" t="e">
        <f>IF(#REF!="",0,#REF!*AH$5)</f>
        <v>#REF!</v>
      </c>
      <c r="AI170" s="125">
        <f t="shared" si="64"/>
        <v>0</v>
      </c>
      <c r="AJ170" s="125">
        <f t="shared" si="55"/>
        <v>0</v>
      </c>
    </row>
    <row r="171" spans="1:36" ht="59.5" customHeight="1">
      <c r="A171" s="120"/>
      <c r="B171" s="189" t="str">
        <f>IF('Baseline Paddock Data'!B175="","",'Baseline Paddock Data'!B175)</f>
        <v/>
      </c>
      <c r="C171" s="190" t="str">
        <f>IF('Baseline Paddock Data'!C175="","",'Baseline Paddock Data'!C175)</f>
        <v/>
      </c>
      <c r="D171" s="187" t="str">
        <f t="shared" si="53"/>
        <v/>
      </c>
      <c r="E171" s="305"/>
      <c r="F171" s="305"/>
      <c r="G171" s="305"/>
      <c r="H171" s="305"/>
      <c r="I171" s="305"/>
      <c r="J171" s="305"/>
      <c r="K171" s="305"/>
      <c r="L171" s="305"/>
      <c r="M171" s="305"/>
      <c r="N171" s="306"/>
      <c r="O171" s="307"/>
      <c r="P171" s="305"/>
      <c r="Q171" s="305"/>
      <c r="R171" s="308"/>
      <c r="U171" s="125">
        <f t="shared" si="56"/>
        <v>0</v>
      </c>
      <c r="V171" s="125">
        <f t="shared" si="57"/>
        <v>0</v>
      </c>
      <c r="W171" s="125">
        <f t="shared" si="58"/>
        <v>0</v>
      </c>
      <c r="X171" s="125">
        <f t="shared" si="59"/>
        <v>0</v>
      </c>
      <c r="Y171" s="125">
        <f t="shared" si="60"/>
        <v>0</v>
      </c>
      <c r="Z171" s="125">
        <f t="shared" si="61"/>
        <v>0</v>
      </c>
      <c r="AA171" s="125">
        <f t="shared" si="62"/>
        <v>0</v>
      </c>
      <c r="AB171" s="125">
        <f t="shared" si="63"/>
        <v>0</v>
      </c>
      <c r="AC171" s="125" t="e">
        <f>IF(#REF!="",0,#REF!*AC$5)</f>
        <v>#REF!</v>
      </c>
      <c r="AD171" s="125" t="e">
        <f>IF(#REF!="",0,#REF!*AD$5)</f>
        <v>#REF!</v>
      </c>
      <c r="AE171" s="125" t="e">
        <f>IF(#REF!="",0,#REF!*AE$5)</f>
        <v>#REF!</v>
      </c>
      <c r="AF171" s="125" t="e">
        <f>IF(#REF!="",0,#REF!*AF$5)</f>
        <v>#REF!</v>
      </c>
      <c r="AG171" s="125" t="e">
        <f>IF(#REF!="",0,#REF!*AG$5)</f>
        <v>#REF!</v>
      </c>
      <c r="AH171" s="125" t="e">
        <f>IF(#REF!="",0,#REF!*AH$5)</f>
        <v>#REF!</v>
      </c>
      <c r="AI171" s="125">
        <f t="shared" si="64"/>
        <v>0</v>
      </c>
      <c r="AJ171" s="125">
        <f t="shared" si="55"/>
        <v>0</v>
      </c>
    </row>
    <row r="172" spans="1:36" ht="59.5" customHeight="1">
      <c r="A172" s="120"/>
      <c r="B172" s="189" t="str">
        <f>IF('Baseline Paddock Data'!B176="","",'Baseline Paddock Data'!B176)</f>
        <v/>
      </c>
      <c r="C172" s="190" t="str">
        <f>IF('Baseline Paddock Data'!C176="","",'Baseline Paddock Data'!C176)</f>
        <v/>
      </c>
      <c r="D172" s="187" t="str">
        <f t="shared" si="53"/>
        <v/>
      </c>
      <c r="E172" s="305"/>
      <c r="F172" s="305"/>
      <c r="G172" s="305"/>
      <c r="H172" s="305"/>
      <c r="I172" s="305"/>
      <c r="J172" s="305"/>
      <c r="K172" s="305"/>
      <c r="L172" s="305"/>
      <c r="M172" s="305"/>
      <c r="N172" s="306"/>
      <c r="O172" s="307"/>
      <c r="P172" s="305"/>
      <c r="Q172" s="305"/>
      <c r="R172" s="308"/>
      <c r="U172" s="125">
        <f t="shared" si="56"/>
        <v>0</v>
      </c>
      <c r="V172" s="125">
        <f t="shared" si="57"/>
        <v>0</v>
      </c>
      <c r="W172" s="125">
        <f t="shared" si="58"/>
        <v>0</v>
      </c>
      <c r="X172" s="125">
        <f t="shared" si="59"/>
        <v>0</v>
      </c>
      <c r="Y172" s="125">
        <f t="shared" si="60"/>
        <v>0</v>
      </c>
      <c r="Z172" s="125">
        <f t="shared" si="61"/>
        <v>0</v>
      </c>
      <c r="AA172" s="125">
        <f t="shared" si="62"/>
        <v>0</v>
      </c>
      <c r="AB172" s="125">
        <f t="shared" si="63"/>
        <v>0</v>
      </c>
      <c r="AC172" s="125" t="e">
        <f>IF(#REF!="",0,#REF!*AC$5)</f>
        <v>#REF!</v>
      </c>
      <c r="AD172" s="125" t="e">
        <f>IF(#REF!="",0,#REF!*AD$5)</f>
        <v>#REF!</v>
      </c>
      <c r="AE172" s="125" t="e">
        <f>IF(#REF!="",0,#REF!*AE$5)</f>
        <v>#REF!</v>
      </c>
      <c r="AF172" s="125" t="e">
        <f>IF(#REF!="",0,#REF!*AF$5)</f>
        <v>#REF!</v>
      </c>
      <c r="AG172" s="125" t="e">
        <f>IF(#REF!="",0,#REF!*AG$5)</f>
        <v>#REF!</v>
      </c>
      <c r="AH172" s="125" t="e">
        <f>IF(#REF!="",0,#REF!*AH$5)</f>
        <v>#REF!</v>
      </c>
      <c r="AI172" s="125">
        <f t="shared" si="64"/>
        <v>0</v>
      </c>
      <c r="AJ172" s="125">
        <f t="shared" si="55"/>
        <v>0</v>
      </c>
    </row>
    <row r="173" spans="1:36" ht="59.5" customHeight="1">
      <c r="A173" s="120"/>
      <c r="B173" s="189" t="str">
        <f>IF('Baseline Paddock Data'!B177="","",'Baseline Paddock Data'!B177)</f>
        <v/>
      </c>
      <c r="C173" s="190" t="str">
        <f>IF('Baseline Paddock Data'!C177="","",'Baseline Paddock Data'!C177)</f>
        <v/>
      </c>
      <c r="D173" s="187" t="str">
        <f t="shared" si="53"/>
        <v/>
      </c>
      <c r="E173" s="305"/>
      <c r="F173" s="305"/>
      <c r="G173" s="305"/>
      <c r="H173" s="305"/>
      <c r="I173" s="305"/>
      <c r="J173" s="305"/>
      <c r="K173" s="305"/>
      <c r="L173" s="305"/>
      <c r="M173" s="305"/>
      <c r="N173" s="306"/>
      <c r="O173" s="307"/>
      <c r="P173" s="305"/>
      <c r="Q173" s="305"/>
      <c r="R173" s="308"/>
      <c r="U173" s="125">
        <f t="shared" si="56"/>
        <v>0</v>
      </c>
      <c r="V173" s="125">
        <f t="shared" si="57"/>
        <v>0</v>
      </c>
      <c r="W173" s="125">
        <f t="shared" si="58"/>
        <v>0</v>
      </c>
      <c r="X173" s="125">
        <f t="shared" si="59"/>
        <v>0</v>
      </c>
      <c r="Y173" s="125">
        <f t="shared" si="60"/>
        <v>0</v>
      </c>
      <c r="Z173" s="125">
        <f t="shared" si="61"/>
        <v>0</v>
      </c>
      <c r="AA173" s="125">
        <f t="shared" si="62"/>
        <v>0</v>
      </c>
      <c r="AB173" s="125">
        <f t="shared" si="63"/>
        <v>0</v>
      </c>
      <c r="AC173" s="125" t="e">
        <f>IF(#REF!="",0,#REF!*AC$5)</f>
        <v>#REF!</v>
      </c>
      <c r="AD173" s="125" t="e">
        <f>IF(#REF!="",0,#REF!*AD$5)</f>
        <v>#REF!</v>
      </c>
      <c r="AE173" s="125" t="e">
        <f>IF(#REF!="",0,#REF!*AE$5)</f>
        <v>#REF!</v>
      </c>
      <c r="AF173" s="125" t="e">
        <f>IF(#REF!="",0,#REF!*AF$5)</f>
        <v>#REF!</v>
      </c>
      <c r="AG173" s="125" t="e">
        <f>IF(#REF!="",0,#REF!*AG$5)</f>
        <v>#REF!</v>
      </c>
      <c r="AH173" s="125" t="e">
        <f>IF(#REF!="",0,#REF!*AH$5)</f>
        <v>#REF!</v>
      </c>
      <c r="AI173" s="125">
        <f t="shared" si="64"/>
        <v>0</v>
      </c>
      <c r="AJ173" s="125">
        <f t="shared" si="55"/>
        <v>0</v>
      </c>
    </row>
    <row r="174" spans="1:36" ht="59.5" customHeight="1">
      <c r="A174" s="120"/>
      <c r="B174" s="189" t="str">
        <f>IF('Baseline Paddock Data'!B178="","",'Baseline Paddock Data'!B178)</f>
        <v/>
      </c>
      <c r="C174" s="190" t="str">
        <f>IF('Baseline Paddock Data'!C178="","",'Baseline Paddock Data'!C178)</f>
        <v/>
      </c>
      <c r="D174" s="187" t="str">
        <f t="shared" si="53"/>
        <v/>
      </c>
      <c r="E174" s="305"/>
      <c r="F174" s="305"/>
      <c r="G174" s="305"/>
      <c r="H174" s="305"/>
      <c r="I174" s="305"/>
      <c r="J174" s="305"/>
      <c r="K174" s="305"/>
      <c r="L174" s="305"/>
      <c r="M174" s="305"/>
      <c r="N174" s="306"/>
      <c r="O174" s="307"/>
      <c r="P174" s="305"/>
      <c r="Q174" s="305"/>
      <c r="R174" s="308"/>
      <c r="U174" s="125">
        <f t="shared" si="56"/>
        <v>0</v>
      </c>
      <c r="V174" s="125">
        <f t="shared" si="57"/>
        <v>0</v>
      </c>
      <c r="W174" s="125">
        <f t="shared" si="58"/>
        <v>0</v>
      </c>
      <c r="X174" s="125">
        <f t="shared" si="59"/>
        <v>0</v>
      </c>
      <c r="Y174" s="125">
        <f t="shared" si="60"/>
        <v>0</v>
      </c>
      <c r="Z174" s="125">
        <f t="shared" si="61"/>
        <v>0</v>
      </c>
      <c r="AA174" s="125">
        <f t="shared" si="62"/>
        <v>0</v>
      </c>
      <c r="AB174" s="125">
        <f t="shared" si="63"/>
        <v>0</v>
      </c>
      <c r="AC174" s="125" t="e">
        <f>IF(#REF!="",0,#REF!*AC$5)</f>
        <v>#REF!</v>
      </c>
      <c r="AD174" s="125" t="e">
        <f>IF(#REF!="",0,#REF!*AD$5)</f>
        <v>#REF!</v>
      </c>
      <c r="AE174" s="125" t="e">
        <f>IF(#REF!="",0,#REF!*AE$5)</f>
        <v>#REF!</v>
      </c>
      <c r="AF174" s="125" t="e">
        <f>IF(#REF!="",0,#REF!*AF$5)</f>
        <v>#REF!</v>
      </c>
      <c r="AG174" s="125" t="e">
        <f>IF(#REF!="",0,#REF!*AG$5)</f>
        <v>#REF!</v>
      </c>
      <c r="AH174" s="125" t="e">
        <f>IF(#REF!="",0,#REF!*AH$5)</f>
        <v>#REF!</v>
      </c>
      <c r="AI174" s="125">
        <f t="shared" si="64"/>
        <v>0</v>
      </c>
      <c r="AJ174" s="125">
        <f t="shared" si="55"/>
        <v>0</v>
      </c>
    </row>
    <row r="175" spans="1:36" ht="59.5" customHeight="1">
      <c r="A175" s="120"/>
      <c r="B175" s="189" t="str">
        <f>IF('Baseline Paddock Data'!B179="","",'Baseline Paddock Data'!B179)</f>
        <v/>
      </c>
      <c r="C175" s="190" t="str">
        <f>IF('Baseline Paddock Data'!C179="","",'Baseline Paddock Data'!C179)</f>
        <v/>
      </c>
      <c r="D175" s="187" t="str">
        <f t="shared" si="53"/>
        <v/>
      </c>
      <c r="E175" s="305"/>
      <c r="F175" s="305"/>
      <c r="G175" s="305"/>
      <c r="H175" s="305"/>
      <c r="I175" s="305"/>
      <c r="J175" s="305"/>
      <c r="K175" s="305"/>
      <c r="L175" s="305"/>
      <c r="M175" s="305"/>
      <c r="N175" s="306"/>
      <c r="O175" s="307"/>
      <c r="P175" s="305"/>
      <c r="Q175" s="305"/>
      <c r="R175" s="308"/>
      <c r="U175" s="125">
        <f t="shared" si="56"/>
        <v>0</v>
      </c>
      <c r="V175" s="125">
        <f t="shared" si="57"/>
        <v>0</v>
      </c>
      <c r="W175" s="125">
        <f t="shared" si="58"/>
        <v>0</v>
      </c>
      <c r="X175" s="125">
        <f t="shared" si="59"/>
        <v>0</v>
      </c>
      <c r="Y175" s="125">
        <f t="shared" si="60"/>
        <v>0</v>
      </c>
      <c r="Z175" s="125">
        <f t="shared" si="61"/>
        <v>0</v>
      </c>
      <c r="AA175" s="125">
        <f t="shared" si="62"/>
        <v>0</v>
      </c>
      <c r="AB175" s="125">
        <f t="shared" si="63"/>
        <v>0</v>
      </c>
      <c r="AC175" s="125" t="e">
        <f>IF(#REF!="",0,#REF!*AC$5)</f>
        <v>#REF!</v>
      </c>
      <c r="AD175" s="125" t="e">
        <f>IF(#REF!="",0,#REF!*AD$5)</f>
        <v>#REF!</v>
      </c>
      <c r="AE175" s="125" t="e">
        <f>IF(#REF!="",0,#REF!*AE$5)</f>
        <v>#REF!</v>
      </c>
      <c r="AF175" s="125" t="e">
        <f>IF(#REF!="",0,#REF!*AF$5)</f>
        <v>#REF!</v>
      </c>
      <c r="AG175" s="125" t="e">
        <f>IF(#REF!="",0,#REF!*AG$5)</f>
        <v>#REF!</v>
      </c>
      <c r="AH175" s="125" t="e">
        <f>IF(#REF!="",0,#REF!*AH$5)</f>
        <v>#REF!</v>
      </c>
      <c r="AI175" s="125">
        <f t="shared" si="64"/>
        <v>0</v>
      </c>
      <c r="AJ175" s="125">
        <f t="shared" si="55"/>
        <v>0</v>
      </c>
    </row>
    <row r="176" spans="1:36" ht="59.5" customHeight="1">
      <c r="A176" s="120"/>
      <c r="B176" s="189" t="str">
        <f>IF('Baseline Paddock Data'!B180="","",'Baseline Paddock Data'!B180)</f>
        <v/>
      </c>
      <c r="C176" s="190" t="str">
        <f>IF('Baseline Paddock Data'!C180="","",'Baseline Paddock Data'!C180)</f>
        <v/>
      </c>
      <c r="D176" s="187" t="str">
        <f t="shared" si="53"/>
        <v/>
      </c>
      <c r="E176" s="305"/>
      <c r="F176" s="305"/>
      <c r="G176" s="305"/>
      <c r="H176" s="305"/>
      <c r="I176" s="305"/>
      <c r="J176" s="305"/>
      <c r="K176" s="305"/>
      <c r="L176" s="305"/>
      <c r="M176" s="305"/>
      <c r="N176" s="306"/>
      <c r="O176" s="307"/>
      <c r="P176" s="305"/>
      <c r="Q176" s="305"/>
      <c r="R176" s="308"/>
      <c r="U176" s="125">
        <f t="shared" si="56"/>
        <v>0</v>
      </c>
      <c r="V176" s="125">
        <f t="shared" si="57"/>
        <v>0</v>
      </c>
      <c r="W176" s="125">
        <f t="shared" si="58"/>
        <v>0</v>
      </c>
      <c r="X176" s="125">
        <f t="shared" si="59"/>
        <v>0</v>
      </c>
      <c r="Y176" s="125">
        <f t="shared" si="60"/>
        <v>0</v>
      </c>
      <c r="Z176" s="125">
        <f t="shared" si="61"/>
        <v>0</v>
      </c>
      <c r="AA176" s="125">
        <f t="shared" si="62"/>
        <v>0</v>
      </c>
      <c r="AB176" s="125">
        <f t="shared" si="63"/>
        <v>0</v>
      </c>
      <c r="AC176" s="125" t="e">
        <f>IF(#REF!="",0,#REF!*AC$5)</f>
        <v>#REF!</v>
      </c>
      <c r="AD176" s="125" t="e">
        <f>IF(#REF!="",0,#REF!*AD$5)</f>
        <v>#REF!</v>
      </c>
      <c r="AE176" s="125" t="e">
        <f>IF(#REF!="",0,#REF!*AE$5)</f>
        <v>#REF!</v>
      </c>
      <c r="AF176" s="125" t="e">
        <f>IF(#REF!="",0,#REF!*AF$5)</f>
        <v>#REF!</v>
      </c>
      <c r="AG176" s="125" t="e">
        <f>IF(#REF!="",0,#REF!*AG$5)</f>
        <v>#REF!</v>
      </c>
      <c r="AH176" s="125" t="e">
        <f>IF(#REF!="",0,#REF!*AH$5)</f>
        <v>#REF!</v>
      </c>
      <c r="AI176" s="125">
        <f t="shared" si="64"/>
        <v>0</v>
      </c>
      <c r="AJ176" s="125">
        <f t="shared" si="55"/>
        <v>0</v>
      </c>
    </row>
    <row r="177" spans="1:36" ht="59.5" customHeight="1">
      <c r="A177" s="120"/>
      <c r="B177" s="189" t="str">
        <f>IF('Baseline Paddock Data'!B181="","",'Baseline Paddock Data'!B181)</f>
        <v/>
      </c>
      <c r="C177" s="190" t="str">
        <f>IF('Baseline Paddock Data'!C181="","",'Baseline Paddock Data'!C181)</f>
        <v/>
      </c>
      <c r="D177" s="187" t="str">
        <f t="shared" si="53"/>
        <v/>
      </c>
      <c r="E177" s="305"/>
      <c r="F177" s="305"/>
      <c r="G177" s="305"/>
      <c r="H177" s="305"/>
      <c r="I177" s="305"/>
      <c r="J177" s="305"/>
      <c r="K177" s="305"/>
      <c r="L177" s="305"/>
      <c r="M177" s="305"/>
      <c r="N177" s="306"/>
      <c r="O177" s="307"/>
      <c r="P177" s="305"/>
      <c r="Q177" s="305"/>
      <c r="R177" s="308"/>
      <c r="U177" s="125">
        <f t="shared" si="56"/>
        <v>0</v>
      </c>
      <c r="V177" s="125">
        <f t="shared" si="57"/>
        <v>0</v>
      </c>
      <c r="W177" s="125">
        <f t="shared" si="58"/>
        <v>0</v>
      </c>
      <c r="X177" s="125">
        <f t="shared" si="59"/>
        <v>0</v>
      </c>
      <c r="Y177" s="125">
        <f t="shared" si="60"/>
        <v>0</v>
      </c>
      <c r="Z177" s="125">
        <f t="shared" si="61"/>
        <v>0</v>
      </c>
      <c r="AA177" s="125">
        <f t="shared" si="62"/>
        <v>0</v>
      </c>
      <c r="AB177" s="125">
        <f t="shared" si="63"/>
        <v>0</v>
      </c>
      <c r="AC177" s="125" t="e">
        <f>IF(#REF!="",0,#REF!*AC$5)</f>
        <v>#REF!</v>
      </c>
      <c r="AD177" s="125" t="e">
        <f>IF(#REF!="",0,#REF!*AD$5)</f>
        <v>#REF!</v>
      </c>
      <c r="AE177" s="125" t="e">
        <f>IF(#REF!="",0,#REF!*AE$5)</f>
        <v>#REF!</v>
      </c>
      <c r="AF177" s="125" t="e">
        <f>IF(#REF!="",0,#REF!*AF$5)</f>
        <v>#REF!</v>
      </c>
      <c r="AG177" s="125" t="e">
        <f>IF(#REF!="",0,#REF!*AG$5)</f>
        <v>#REF!</v>
      </c>
      <c r="AH177" s="125" t="e">
        <f>IF(#REF!="",0,#REF!*AH$5)</f>
        <v>#REF!</v>
      </c>
      <c r="AI177" s="125">
        <f t="shared" si="64"/>
        <v>0</v>
      </c>
      <c r="AJ177" s="125">
        <f t="shared" si="55"/>
        <v>0</v>
      </c>
    </row>
    <row r="178" spans="1:36" ht="59.5" customHeight="1">
      <c r="A178" s="120"/>
      <c r="B178" s="189" t="str">
        <f>IF('Baseline Paddock Data'!B182="","",'Baseline Paddock Data'!B182)</f>
        <v/>
      </c>
      <c r="C178" s="190" t="str">
        <f>IF('Baseline Paddock Data'!C182="","",'Baseline Paddock Data'!C182)</f>
        <v/>
      </c>
      <c r="D178" s="187" t="str">
        <f t="shared" si="53"/>
        <v/>
      </c>
      <c r="E178" s="305"/>
      <c r="F178" s="305"/>
      <c r="G178" s="305"/>
      <c r="H178" s="305"/>
      <c r="I178" s="305"/>
      <c r="J178" s="305"/>
      <c r="K178" s="305"/>
      <c r="L178" s="305"/>
      <c r="M178" s="305"/>
      <c r="N178" s="306"/>
      <c r="O178" s="307"/>
      <c r="P178" s="305"/>
      <c r="Q178" s="305"/>
      <c r="R178" s="308"/>
      <c r="U178" s="125">
        <f t="shared" si="56"/>
        <v>0</v>
      </c>
      <c r="V178" s="125">
        <f t="shared" si="57"/>
        <v>0</v>
      </c>
      <c r="W178" s="125">
        <f t="shared" si="58"/>
        <v>0</v>
      </c>
      <c r="X178" s="125">
        <f t="shared" si="59"/>
        <v>0</v>
      </c>
      <c r="Y178" s="125">
        <f t="shared" si="60"/>
        <v>0</v>
      </c>
      <c r="Z178" s="125">
        <f t="shared" si="61"/>
        <v>0</v>
      </c>
      <c r="AA178" s="125">
        <f t="shared" si="62"/>
        <v>0</v>
      </c>
      <c r="AB178" s="125">
        <f t="shared" si="63"/>
        <v>0</v>
      </c>
      <c r="AC178" s="125" t="e">
        <f>IF(#REF!="",0,#REF!*AC$5)</f>
        <v>#REF!</v>
      </c>
      <c r="AD178" s="125" t="e">
        <f>IF(#REF!="",0,#REF!*AD$5)</f>
        <v>#REF!</v>
      </c>
      <c r="AE178" s="125" t="e">
        <f>IF(#REF!="",0,#REF!*AE$5)</f>
        <v>#REF!</v>
      </c>
      <c r="AF178" s="125" t="e">
        <f>IF(#REF!="",0,#REF!*AF$5)</f>
        <v>#REF!</v>
      </c>
      <c r="AG178" s="125" t="e">
        <f>IF(#REF!="",0,#REF!*AG$5)</f>
        <v>#REF!</v>
      </c>
      <c r="AH178" s="125" t="e">
        <f>IF(#REF!="",0,#REF!*AH$5)</f>
        <v>#REF!</v>
      </c>
      <c r="AI178" s="125">
        <f t="shared" si="64"/>
        <v>0</v>
      </c>
      <c r="AJ178" s="125">
        <f t="shared" si="55"/>
        <v>0</v>
      </c>
    </row>
    <row r="179" spans="1:36" ht="59.5" customHeight="1">
      <c r="A179" s="120"/>
      <c r="B179" s="189" t="str">
        <f>IF('Baseline Paddock Data'!B183="","",'Baseline Paddock Data'!B183)</f>
        <v/>
      </c>
      <c r="C179" s="190" t="str">
        <f>IF('Baseline Paddock Data'!C183="","",'Baseline Paddock Data'!C183)</f>
        <v/>
      </c>
      <c r="D179" s="187" t="str">
        <f t="shared" si="53"/>
        <v/>
      </c>
      <c r="E179" s="305"/>
      <c r="F179" s="305"/>
      <c r="G179" s="305"/>
      <c r="H179" s="305"/>
      <c r="I179" s="305"/>
      <c r="J179" s="305"/>
      <c r="K179" s="305"/>
      <c r="L179" s="305"/>
      <c r="M179" s="305"/>
      <c r="N179" s="306"/>
      <c r="O179" s="307"/>
      <c r="P179" s="305"/>
      <c r="Q179" s="305"/>
      <c r="R179" s="308"/>
      <c r="U179" s="125">
        <f t="shared" si="56"/>
        <v>0</v>
      </c>
      <c r="V179" s="125">
        <f t="shared" si="57"/>
        <v>0</v>
      </c>
      <c r="W179" s="125">
        <f t="shared" si="58"/>
        <v>0</v>
      </c>
      <c r="X179" s="125">
        <f t="shared" si="59"/>
        <v>0</v>
      </c>
      <c r="Y179" s="125">
        <f t="shared" si="60"/>
        <v>0</v>
      </c>
      <c r="Z179" s="125">
        <f t="shared" si="61"/>
        <v>0</v>
      </c>
      <c r="AA179" s="125">
        <f t="shared" si="62"/>
        <v>0</v>
      </c>
      <c r="AB179" s="125">
        <f t="shared" si="63"/>
        <v>0</v>
      </c>
      <c r="AC179" s="125" t="e">
        <f>IF(#REF!="",0,#REF!*AC$5)</f>
        <v>#REF!</v>
      </c>
      <c r="AD179" s="125" t="e">
        <f>IF(#REF!="",0,#REF!*AD$5)</f>
        <v>#REF!</v>
      </c>
      <c r="AE179" s="125" t="e">
        <f>IF(#REF!="",0,#REF!*AE$5)</f>
        <v>#REF!</v>
      </c>
      <c r="AF179" s="125" t="e">
        <f>IF(#REF!="",0,#REF!*AF$5)</f>
        <v>#REF!</v>
      </c>
      <c r="AG179" s="125" t="e">
        <f>IF(#REF!="",0,#REF!*AG$5)</f>
        <v>#REF!</v>
      </c>
      <c r="AH179" s="125" t="e">
        <f>IF(#REF!="",0,#REF!*AH$5)</f>
        <v>#REF!</v>
      </c>
      <c r="AI179" s="125">
        <f t="shared" si="64"/>
        <v>0</v>
      </c>
      <c r="AJ179" s="125">
        <f t="shared" si="55"/>
        <v>0</v>
      </c>
    </row>
    <row r="180" spans="1:36" ht="59.5" customHeight="1">
      <c r="A180" s="120"/>
      <c r="B180" s="189" t="str">
        <f>IF('Baseline Paddock Data'!B184="","",'Baseline Paddock Data'!B184)</f>
        <v/>
      </c>
      <c r="C180" s="190" t="str">
        <f>IF('Baseline Paddock Data'!C184="","",'Baseline Paddock Data'!C184)</f>
        <v/>
      </c>
      <c r="D180" s="187" t="str">
        <f t="shared" si="53"/>
        <v/>
      </c>
      <c r="E180" s="305"/>
      <c r="F180" s="305"/>
      <c r="G180" s="305"/>
      <c r="H180" s="305"/>
      <c r="I180" s="305"/>
      <c r="J180" s="305"/>
      <c r="K180" s="305"/>
      <c r="L180" s="305"/>
      <c r="M180" s="305"/>
      <c r="N180" s="306"/>
      <c r="O180" s="307"/>
      <c r="P180" s="305"/>
      <c r="Q180" s="305"/>
      <c r="R180" s="308"/>
      <c r="U180" s="125">
        <f t="shared" si="56"/>
        <v>0</v>
      </c>
      <c r="V180" s="125">
        <f t="shared" si="57"/>
        <v>0</v>
      </c>
      <c r="W180" s="125">
        <f t="shared" si="58"/>
        <v>0</v>
      </c>
      <c r="X180" s="125">
        <f t="shared" si="59"/>
        <v>0</v>
      </c>
      <c r="Y180" s="125">
        <f t="shared" si="60"/>
        <v>0</v>
      </c>
      <c r="Z180" s="125">
        <f t="shared" si="61"/>
        <v>0</v>
      </c>
      <c r="AA180" s="125">
        <f t="shared" si="62"/>
        <v>0</v>
      </c>
      <c r="AB180" s="125">
        <f t="shared" si="63"/>
        <v>0</v>
      </c>
      <c r="AC180" s="125" t="e">
        <f>IF(#REF!="",0,#REF!*AC$5)</f>
        <v>#REF!</v>
      </c>
      <c r="AD180" s="125" t="e">
        <f>IF(#REF!="",0,#REF!*AD$5)</f>
        <v>#REF!</v>
      </c>
      <c r="AE180" s="125" t="e">
        <f>IF(#REF!="",0,#REF!*AE$5)</f>
        <v>#REF!</v>
      </c>
      <c r="AF180" s="125" t="e">
        <f>IF(#REF!="",0,#REF!*AF$5)</f>
        <v>#REF!</v>
      </c>
      <c r="AG180" s="125" t="e">
        <f>IF(#REF!="",0,#REF!*AG$5)</f>
        <v>#REF!</v>
      </c>
      <c r="AH180" s="125" t="e">
        <f>IF(#REF!="",0,#REF!*AH$5)</f>
        <v>#REF!</v>
      </c>
      <c r="AI180" s="125">
        <f t="shared" si="64"/>
        <v>0</v>
      </c>
      <c r="AJ180" s="125">
        <f t="shared" si="55"/>
        <v>0</v>
      </c>
    </row>
    <row r="181" spans="1:36" ht="59.5" customHeight="1">
      <c r="A181" s="120"/>
      <c r="B181" s="189" t="str">
        <f>IF('Baseline Paddock Data'!B185="","",'Baseline Paddock Data'!B185)</f>
        <v/>
      </c>
      <c r="C181" s="190" t="str">
        <f>IF('Baseline Paddock Data'!C185="","",'Baseline Paddock Data'!C185)</f>
        <v/>
      </c>
      <c r="D181" s="187" t="str">
        <f t="shared" si="53"/>
        <v/>
      </c>
      <c r="E181" s="305"/>
      <c r="F181" s="305"/>
      <c r="G181" s="305"/>
      <c r="H181" s="305"/>
      <c r="I181" s="305"/>
      <c r="J181" s="305"/>
      <c r="K181" s="305"/>
      <c r="L181" s="305"/>
      <c r="M181" s="305"/>
      <c r="N181" s="306"/>
      <c r="O181" s="307"/>
      <c r="P181" s="305"/>
      <c r="Q181" s="305"/>
      <c r="R181" s="308"/>
      <c r="U181" s="125">
        <f t="shared" si="56"/>
        <v>0</v>
      </c>
      <c r="V181" s="125">
        <f t="shared" si="57"/>
        <v>0</v>
      </c>
      <c r="W181" s="125">
        <f t="shared" si="58"/>
        <v>0</v>
      </c>
      <c r="X181" s="125">
        <f t="shared" si="59"/>
        <v>0</v>
      </c>
      <c r="Y181" s="125">
        <f t="shared" si="60"/>
        <v>0</v>
      </c>
      <c r="Z181" s="125">
        <f t="shared" si="61"/>
        <v>0</v>
      </c>
      <c r="AA181" s="125">
        <f t="shared" si="62"/>
        <v>0</v>
      </c>
      <c r="AB181" s="125">
        <f t="shared" si="63"/>
        <v>0</v>
      </c>
      <c r="AC181" s="125" t="e">
        <f>IF(#REF!="",0,#REF!*AC$5)</f>
        <v>#REF!</v>
      </c>
      <c r="AD181" s="125" t="e">
        <f>IF(#REF!="",0,#REF!*AD$5)</f>
        <v>#REF!</v>
      </c>
      <c r="AE181" s="125" t="e">
        <f>IF(#REF!="",0,#REF!*AE$5)</f>
        <v>#REF!</v>
      </c>
      <c r="AF181" s="125" t="e">
        <f>IF(#REF!="",0,#REF!*AF$5)</f>
        <v>#REF!</v>
      </c>
      <c r="AG181" s="125" t="e">
        <f>IF(#REF!="",0,#REF!*AG$5)</f>
        <v>#REF!</v>
      </c>
      <c r="AH181" s="125" t="e">
        <f>IF(#REF!="",0,#REF!*AH$5)</f>
        <v>#REF!</v>
      </c>
      <c r="AI181" s="125">
        <f t="shared" si="64"/>
        <v>0</v>
      </c>
      <c r="AJ181" s="125">
        <f t="shared" ref="AJ181:AJ200" si="65">IF(N181="",0,N181*AJ$5)</f>
        <v>0</v>
      </c>
    </row>
    <row r="182" spans="1:36" ht="59.5" customHeight="1">
      <c r="A182" s="120"/>
      <c r="B182" s="189" t="str">
        <f>IF('Baseline Paddock Data'!B186="","",'Baseline Paddock Data'!B186)</f>
        <v/>
      </c>
      <c r="C182" s="190" t="str">
        <f>IF('Baseline Paddock Data'!C186="","",'Baseline Paddock Data'!C186)</f>
        <v/>
      </c>
      <c r="D182" s="187" t="str">
        <f t="shared" si="53"/>
        <v/>
      </c>
      <c r="E182" s="305"/>
      <c r="F182" s="305"/>
      <c r="G182" s="305"/>
      <c r="H182" s="305"/>
      <c r="I182" s="305"/>
      <c r="J182" s="305"/>
      <c r="K182" s="305"/>
      <c r="L182" s="305"/>
      <c r="M182" s="305"/>
      <c r="N182" s="306"/>
      <c r="O182" s="307"/>
      <c r="P182" s="305"/>
      <c r="Q182" s="305"/>
      <c r="R182" s="308"/>
      <c r="U182" s="125">
        <f t="shared" si="56"/>
        <v>0</v>
      </c>
      <c r="V182" s="125">
        <f t="shared" si="57"/>
        <v>0</v>
      </c>
      <c r="W182" s="125">
        <f t="shared" si="58"/>
        <v>0</v>
      </c>
      <c r="X182" s="125">
        <f t="shared" si="59"/>
        <v>0</v>
      </c>
      <c r="Y182" s="125">
        <f t="shared" si="60"/>
        <v>0</v>
      </c>
      <c r="Z182" s="125">
        <f t="shared" si="61"/>
        <v>0</v>
      </c>
      <c r="AA182" s="125">
        <f t="shared" si="62"/>
        <v>0</v>
      </c>
      <c r="AB182" s="125">
        <f t="shared" si="63"/>
        <v>0</v>
      </c>
      <c r="AC182" s="125" t="e">
        <f>IF(#REF!="",0,#REF!*AC$5)</f>
        <v>#REF!</v>
      </c>
      <c r="AD182" s="125" t="e">
        <f>IF(#REF!="",0,#REF!*AD$5)</f>
        <v>#REF!</v>
      </c>
      <c r="AE182" s="125" t="e">
        <f>IF(#REF!="",0,#REF!*AE$5)</f>
        <v>#REF!</v>
      </c>
      <c r="AF182" s="125" t="e">
        <f>IF(#REF!="",0,#REF!*AF$5)</f>
        <v>#REF!</v>
      </c>
      <c r="AG182" s="125" t="e">
        <f>IF(#REF!="",0,#REF!*AG$5)</f>
        <v>#REF!</v>
      </c>
      <c r="AH182" s="125" t="e">
        <f>IF(#REF!="",0,#REF!*AH$5)</f>
        <v>#REF!</v>
      </c>
      <c r="AI182" s="125">
        <f t="shared" si="64"/>
        <v>0</v>
      </c>
      <c r="AJ182" s="125">
        <f t="shared" si="65"/>
        <v>0</v>
      </c>
    </row>
    <row r="183" spans="1:36" ht="59.5" customHeight="1">
      <c r="A183" s="120"/>
      <c r="B183" s="189" t="str">
        <f>IF('Baseline Paddock Data'!B187="","",'Baseline Paddock Data'!B187)</f>
        <v/>
      </c>
      <c r="C183" s="190" t="str">
        <f>IF('Baseline Paddock Data'!C187="","",'Baseline Paddock Data'!C187)</f>
        <v/>
      </c>
      <c r="D183" s="187" t="str">
        <f t="shared" si="53"/>
        <v/>
      </c>
      <c r="E183" s="305"/>
      <c r="F183" s="305"/>
      <c r="G183" s="305"/>
      <c r="H183" s="305"/>
      <c r="I183" s="305"/>
      <c r="J183" s="305"/>
      <c r="K183" s="305"/>
      <c r="L183" s="305"/>
      <c r="M183" s="305"/>
      <c r="N183" s="306"/>
      <c r="O183" s="307"/>
      <c r="P183" s="305"/>
      <c r="Q183" s="305"/>
      <c r="R183" s="308"/>
      <c r="U183" s="125">
        <f t="shared" si="56"/>
        <v>0</v>
      </c>
      <c r="V183" s="125">
        <f t="shared" si="57"/>
        <v>0</v>
      </c>
      <c r="W183" s="125">
        <f t="shared" si="58"/>
        <v>0</v>
      </c>
      <c r="X183" s="125">
        <f t="shared" si="59"/>
        <v>0</v>
      </c>
      <c r="Y183" s="125">
        <f t="shared" si="60"/>
        <v>0</v>
      </c>
      <c r="Z183" s="125">
        <f t="shared" si="61"/>
        <v>0</v>
      </c>
      <c r="AA183" s="125">
        <f t="shared" si="62"/>
        <v>0</v>
      </c>
      <c r="AB183" s="125">
        <f t="shared" si="63"/>
        <v>0</v>
      </c>
      <c r="AC183" s="125" t="e">
        <f>IF(#REF!="",0,#REF!*AC$5)</f>
        <v>#REF!</v>
      </c>
      <c r="AD183" s="125" t="e">
        <f>IF(#REF!="",0,#REF!*AD$5)</f>
        <v>#REF!</v>
      </c>
      <c r="AE183" s="125" t="e">
        <f>IF(#REF!="",0,#REF!*AE$5)</f>
        <v>#REF!</v>
      </c>
      <c r="AF183" s="125" t="e">
        <f>IF(#REF!="",0,#REF!*AF$5)</f>
        <v>#REF!</v>
      </c>
      <c r="AG183" s="125" t="e">
        <f>IF(#REF!="",0,#REF!*AG$5)</f>
        <v>#REF!</v>
      </c>
      <c r="AH183" s="125" t="e">
        <f>IF(#REF!="",0,#REF!*AH$5)</f>
        <v>#REF!</v>
      </c>
      <c r="AI183" s="125">
        <f t="shared" si="64"/>
        <v>0</v>
      </c>
      <c r="AJ183" s="125">
        <f t="shared" si="65"/>
        <v>0</v>
      </c>
    </row>
    <row r="184" spans="1:36" ht="59.5" customHeight="1">
      <c r="A184" s="120"/>
      <c r="B184" s="189" t="str">
        <f>IF('Baseline Paddock Data'!B188="","",'Baseline Paddock Data'!B188)</f>
        <v/>
      </c>
      <c r="C184" s="190" t="str">
        <f>IF('Baseline Paddock Data'!C188="","",'Baseline Paddock Data'!C188)</f>
        <v/>
      </c>
      <c r="D184" s="187" t="str">
        <f t="shared" si="53"/>
        <v/>
      </c>
      <c r="E184" s="305"/>
      <c r="F184" s="305"/>
      <c r="G184" s="305"/>
      <c r="H184" s="305"/>
      <c r="I184" s="305"/>
      <c r="J184" s="305"/>
      <c r="K184" s="305"/>
      <c r="L184" s="305"/>
      <c r="M184" s="305"/>
      <c r="N184" s="306"/>
      <c r="O184" s="307"/>
      <c r="P184" s="305"/>
      <c r="Q184" s="305"/>
      <c r="R184" s="308"/>
      <c r="U184" s="125">
        <f t="shared" si="56"/>
        <v>0</v>
      </c>
      <c r="V184" s="125">
        <f t="shared" si="57"/>
        <v>0</v>
      </c>
      <c r="W184" s="125">
        <f t="shared" si="58"/>
        <v>0</v>
      </c>
      <c r="X184" s="125">
        <f t="shared" si="59"/>
        <v>0</v>
      </c>
      <c r="Y184" s="125">
        <f t="shared" si="60"/>
        <v>0</v>
      </c>
      <c r="Z184" s="125">
        <f t="shared" si="61"/>
        <v>0</v>
      </c>
      <c r="AA184" s="125">
        <f t="shared" si="62"/>
        <v>0</v>
      </c>
      <c r="AB184" s="125">
        <f t="shared" si="63"/>
        <v>0</v>
      </c>
      <c r="AC184" s="125" t="e">
        <f>IF(#REF!="",0,#REF!*AC$5)</f>
        <v>#REF!</v>
      </c>
      <c r="AD184" s="125" t="e">
        <f>IF(#REF!="",0,#REF!*AD$5)</f>
        <v>#REF!</v>
      </c>
      <c r="AE184" s="125" t="e">
        <f>IF(#REF!="",0,#REF!*AE$5)</f>
        <v>#REF!</v>
      </c>
      <c r="AF184" s="125" t="e">
        <f>IF(#REF!="",0,#REF!*AF$5)</f>
        <v>#REF!</v>
      </c>
      <c r="AG184" s="125" t="e">
        <f>IF(#REF!="",0,#REF!*AG$5)</f>
        <v>#REF!</v>
      </c>
      <c r="AH184" s="125" t="e">
        <f>IF(#REF!="",0,#REF!*AH$5)</f>
        <v>#REF!</v>
      </c>
      <c r="AI184" s="125">
        <f t="shared" si="64"/>
        <v>0</v>
      </c>
      <c r="AJ184" s="125">
        <f t="shared" si="65"/>
        <v>0</v>
      </c>
    </row>
    <row r="185" spans="1:36" ht="59.5" customHeight="1">
      <c r="A185" s="120"/>
      <c r="B185" s="189" t="str">
        <f>IF('Baseline Paddock Data'!B189="","",'Baseline Paddock Data'!B189)</f>
        <v/>
      </c>
      <c r="C185" s="190" t="str">
        <f>IF('Baseline Paddock Data'!C189="","",'Baseline Paddock Data'!C189)</f>
        <v/>
      </c>
      <c r="D185" s="187" t="str">
        <f t="shared" si="53"/>
        <v/>
      </c>
      <c r="E185" s="305"/>
      <c r="F185" s="305"/>
      <c r="G185" s="305"/>
      <c r="H185" s="305"/>
      <c r="I185" s="305"/>
      <c r="J185" s="305"/>
      <c r="K185" s="305"/>
      <c r="L185" s="305"/>
      <c r="M185" s="305"/>
      <c r="N185" s="306"/>
      <c r="O185" s="307"/>
      <c r="P185" s="305"/>
      <c r="Q185" s="305"/>
      <c r="R185" s="308"/>
      <c r="U185" s="125">
        <f t="shared" si="56"/>
        <v>0</v>
      </c>
      <c r="V185" s="125">
        <f t="shared" si="57"/>
        <v>0</v>
      </c>
      <c r="W185" s="125">
        <f t="shared" si="58"/>
        <v>0</v>
      </c>
      <c r="X185" s="125">
        <f t="shared" si="59"/>
        <v>0</v>
      </c>
      <c r="Y185" s="125">
        <f t="shared" si="60"/>
        <v>0</v>
      </c>
      <c r="Z185" s="125">
        <f t="shared" si="61"/>
        <v>0</v>
      </c>
      <c r="AA185" s="125">
        <f t="shared" si="62"/>
        <v>0</v>
      </c>
      <c r="AB185" s="125">
        <f t="shared" si="63"/>
        <v>0</v>
      </c>
      <c r="AC185" s="125" t="e">
        <f>IF(#REF!="",0,#REF!*AC$5)</f>
        <v>#REF!</v>
      </c>
      <c r="AD185" s="125" t="e">
        <f>IF(#REF!="",0,#REF!*AD$5)</f>
        <v>#REF!</v>
      </c>
      <c r="AE185" s="125" t="e">
        <f>IF(#REF!="",0,#REF!*AE$5)</f>
        <v>#REF!</v>
      </c>
      <c r="AF185" s="125" t="e">
        <f>IF(#REF!="",0,#REF!*AF$5)</f>
        <v>#REF!</v>
      </c>
      <c r="AG185" s="125" t="e">
        <f>IF(#REF!="",0,#REF!*AG$5)</f>
        <v>#REF!</v>
      </c>
      <c r="AH185" s="125" t="e">
        <f>IF(#REF!="",0,#REF!*AH$5)</f>
        <v>#REF!</v>
      </c>
      <c r="AI185" s="125">
        <f t="shared" si="64"/>
        <v>0</v>
      </c>
      <c r="AJ185" s="125">
        <f t="shared" si="65"/>
        <v>0</v>
      </c>
    </row>
    <row r="186" spans="1:36" ht="59.5" customHeight="1">
      <c r="A186" s="120"/>
      <c r="B186" s="189" t="str">
        <f>IF('Baseline Paddock Data'!B190="","",'Baseline Paddock Data'!B190)</f>
        <v/>
      </c>
      <c r="C186" s="190" t="str">
        <f>IF('Baseline Paddock Data'!C190="","",'Baseline Paddock Data'!C190)</f>
        <v/>
      </c>
      <c r="D186" s="187" t="str">
        <f t="shared" si="53"/>
        <v/>
      </c>
      <c r="E186" s="305"/>
      <c r="F186" s="305"/>
      <c r="G186" s="305"/>
      <c r="H186" s="305"/>
      <c r="I186" s="305"/>
      <c r="J186" s="305"/>
      <c r="K186" s="305"/>
      <c r="L186" s="305"/>
      <c r="M186" s="305"/>
      <c r="N186" s="306"/>
      <c r="O186" s="307"/>
      <c r="P186" s="305"/>
      <c r="Q186" s="305"/>
      <c r="R186" s="308"/>
      <c r="U186" s="125">
        <f t="shared" si="56"/>
        <v>0</v>
      </c>
      <c r="V186" s="125">
        <f t="shared" si="57"/>
        <v>0</v>
      </c>
      <c r="W186" s="125">
        <f t="shared" si="58"/>
        <v>0</v>
      </c>
      <c r="X186" s="125">
        <f t="shared" si="59"/>
        <v>0</v>
      </c>
      <c r="Y186" s="125">
        <f t="shared" si="60"/>
        <v>0</v>
      </c>
      <c r="Z186" s="125">
        <f t="shared" si="61"/>
        <v>0</v>
      </c>
      <c r="AA186" s="125">
        <f t="shared" si="62"/>
        <v>0</v>
      </c>
      <c r="AB186" s="125">
        <f t="shared" si="63"/>
        <v>0</v>
      </c>
      <c r="AC186" s="125" t="e">
        <f>IF(#REF!="",0,#REF!*AC$5)</f>
        <v>#REF!</v>
      </c>
      <c r="AD186" s="125" t="e">
        <f>IF(#REF!="",0,#REF!*AD$5)</f>
        <v>#REF!</v>
      </c>
      <c r="AE186" s="125" t="e">
        <f>IF(#REF!="",0,#REF!*AE$5)</f>
        <v>#REF!</v>
      </c>
      <c r="AF186" s="125" t="e">
        <f>IF(#REF!="",0,#REF!*AF$5)</f>
        <v>#REF!</v>
      </c>
      <c r="AG186" s="125" t="e">
        <f>IF(#REF!="",0,#REF!*AG$5)</f>
        <v>#REF!</v>
      </c>
      <c r="AH186" s="125" t="e">
        <f>IF(#REF!="",0,#REF!*AH$5)</f>
        <v>#REF!</v>
      </c>
      <c r="AI186" s="125">
        <f t="shared" si="64"/>
        <v>0</v>
      </c>
      <c r="AJ186" s="125">
        <f t="shared" si="65"/>
        <v>0</v>
      </c>
    </row>
    <row r="187" spans="1:36" ht="59.5" customHeight="1">
      <c r="A187" s="120"/>
      <c r="B187" s="189" t="str">
        <f>IF('Baseline Paddock Data'!B191="","",'Baseline Paddock Data'!B191)</f>
        <v/>
      </c>
      <c r="C187" s="190" t="str">
        <f>IF('Baseline Paddock Data'!C191="","",'Baseline Paddock Data'!C191)</f>
        <v/>
      </c>
      <c r="D187" s="187" t="str">
        <f t="shared" si="53"/>
        <v/>
      </c>
      <c r="E187" s="305"/>
      <c r="F187" s="305"/>
      <c r="G187" s="305"/>
      <c r="H187" s="305"/>
      <c r="I187" s="305"/>
      <c r="J187" s="305"/>
      <c r="K187" s="305"/>
      <c r="L187" s="305"/>
      <c r="M187" s="305"/>
      <c r="N187" s="306"/>
      <c r="O187" s="307"/>
      <c r="P187" s="305"/>
      <c r="Q187" s="305"/>
      <c r="R187" s="308"/>
      <c r="U187" s="125">
        <f t="shared" si="56"/>
        <v>0</v>
      </c>
      <c r="V187" s="125">
        <f t="shared" si="57"/>
        <v>0</v>
      </c>
      <c r="W187" s="125">
        <f t="shared" si="58"/>
        <v>0</v>
      </c>
      <c r="X187" s="125">
        <f t="shared" si="59"/>
        <v>0</v>
      </c>
      <c r="Y187" s="125">
        <f t="shared" si="60"/>
        <v>0</v>
      </c>
      <c r="Z187" s="125">
        <f t="shared" si="61"/>
        <v>0</v>
      </c>
      <c r="AA187" s="125">
        <f t="shared" si="62"/>
        <v>0</v>
      </c>
      <c r="AB187" s="125">
        <f t="shared" si="63"/>
        <v>0</v>
      </c>
      <c r="AC187" s="125" t="e">
        <f>IF(#REF!="",0,#REF!*AC$5)</f>
        <v>#REF!</v>
      </c>
      <c r="AD187" s="125" t="e">
        <f>IF(#REF!="",0,#REF!*AD$5)</f>
        <v>#REF!</v>
      </c>
      <c r="AE187" s="125" t="e">
        <f>IF(#REF!="",0,#REF!*AE$5)</f>
        <v>#REF!</v>
      </c>
      <c r="AF187" s="125" t="e">
        <f>IF(#REF!="",0,#REF!*AF$5)</f>
        <v>#REF!</v>
      </c>
      <c r="AG187" s="125" t="e">
        <f>IF(#REF!="",0,#REF!*AG$5)</f>
        <v>#REF!</v>
      </c>
      <c r="AH187" s="125" t="e">
        <f>IF(#REF!="",0,#REF!*AH$5)</f>
        <v>#REF!</v>
      </c>
      <c r="AI187" s="125">
        <f t="shared" si="64"/>
        <v>0</v>
      </c>
      <c r="AJ187" s="125">
        <f t="shared" si="65"/>
        <v>0</v>
      </c>
    </row>
    <row r="188" spans="1:36" ht="59.5" customHeight="1">
      <c r="A188" s="120"/>
      <c r="B188" s="189" t="str">
        <f>IF('Baseline Paddock Data'!B192="","",'Baseline Paddock Data'!B192)</f>
        <v/>
      </c>
      <c r="C188" s="190" t="str">
        <f>IF('Baseline Paddock Data'!C192="","",'Baseline Paddock Data'!C192)</f>
        <v/>
      </c>
      <c r="D188" s="187" t="str">
        <f t="shared" si="53"/>
        <v/>
      </c>
      <c r="E188" s="305"/>
      <c r="F188" s="305"/>
      <c r="G188" s="305"/>
      <c r="H188" s="305"/>
      <c r="I188" s="305"/>
      <c r="J188" s="305"/>
      <c r="K188" s="305"/>
      <c r="L188" s="305"/>
      <c r="M188" s="305"/>
      <c r="N188" s="306"/>
      <c r="O188" s="307"/>
      <c r="P188" s="305"/>
      <c r="Q188" s="305"/>
      <c r="R188" s="308"/>
      <c r="U188" s="125">
        <f t="shared" si="56"/>
        <v>0</v>
      </c>
      <c r="V188" s="125">
        <f t="shared" si="57"/>
        <v>0</v>
      </c>
      <c r="W188" s="125">
        <f t="shared" si="58"/>
        <v>0</v>
      </c>
      <c r="X188" s="125">
        <f t="shared" si="59"/>
        <v>0</v>
      </c>
      <c r="Y188" s="125">
        <f t="shared" si="60"/>
        <v>0</v>
      </c>
      <c r="Z188" s="125">
        <f t="shared" si="61"/>
        <v>0</v>
      </c>
      <c r="AA188" s="125">
        <f t="shared" si="62"/>
        <v>0</v>
      </c>
      <c r="AB188" s="125">
        <f t="shared" si="63"/>
        <v>0</v>
      </c>
      <c r="AC188" s="125" t="e">
        <f>IF(#REF!="",0,#REF!*AC$5)</f>
        <v>#REF!</v>
      </c>
      <c r="AD188" s="125" t="e">
        <f>IF(#REF!="",0,#REF!*AD$5)</f>
        <v>#REF!</v>
      </c>
      <c r="AE188" s="125" t="e">
        <f>IF(#REF!="",0,#REF!*AE$5)</f>
        <v>#REF!</v>
      </c>
      <c r="AF188" s="125" t="e">
        <f>IF(#REF!="",0,#REF!*AF$5)</f>
        <v>#REF!</v>
      </c>
      <c r="AG188" s="125" t="e">
        <f>IF(#REF!="",0,#REF!*AG$5)</f>
        <v>#REF!</v>
      </c>
      <c r="AH188" s="125" t="e">
        <f>IF(#REF!="",0,#REF!*AH$5)</f>
        <v>#REF!</v>
      </c>
      <c r="AI188" s="125">
        <f t="shared" si="64"/>
        <v>0</v>
      </c>
      <c r="AJ188" s="125">
        <f t="shared" si="65"/>
        <v>0</v>
      </c>
    </row>
    <row r="189" spans="1:36" ht="59.5" customHeight="1">
      <c r="A189" s="120"/>
      <c r="B189" s="189" t="str">
        <f>IF('Baseline Paddock Data'!B193="","",'Baseline Paddock Data'!B193)</f>
        <v/>
      </c>
      <c r="C189" s="190" t="str">
        <f>IF('Baseline Paddock Data'!C193="","",'Baseline Paddock Data'!C193)</f>
        <v/>
      </c>
      <c r="D189" s="187" t="str">
        <f t="shared" si="53"/>
        <v/>
      </c>
      <c r="E189" s="305"/>
      <c r="F189" s="305"/>
      <c r="G189" s="305"/>
      <c r="H189" s="305"/>
      <c r="I189" s="305"/>
      <c r="J189" s="305"/>
      <c r="K189" s="305"/>
      <c r="L189" s="305"/>
      <c r="M189" s="305"/>
      <c r="N189" s="306"/>
      <c r="O189" s="307"/>
      <c r="P189" s="305"/>
      <c r="Q189" s="305"/>
      <c r="R189" s="308"/>
      <c r="U189" s="125">
        <f t="shared" si="56"/>
        <v>0</v>
      </c>
      <c r="V189" s="125">
        <f t="shared" si="57"/>
        <v>0</v>
      </c>
      <c r="W189" s="125">
        <f t="shared" si="58"/>
        <v>0</v>
      </c>
      <c r="X189" s="125">
        <f t="shared" si="59"/>
        <v>0</v>
      </c>
      <c r="Y189" s="125">
        <f t="shared" si="60"/>
        <v>0</v>
      </c>
      <c r="Z189" s="125">
        <f t="shared" si="61"/>
        <v>0</v>
      </c>
      <c r="AA189" s="125">
        <f t="shared" si="62"/>
        <v>0</v>
      </c>
      <c r="AB189" s="125">
        <f t="shared" si="63"/>
        <v>0</v>
      </c>
      <c r="AC189" s="125" t="e">
        <f>IF(#REF!="",0,#REF!*AC$5)</f>
        <v>#REF!</v>
      </c>
      <c r="AD189" s="125" t="e">
        <f>IF(#REF!="",0,#REF!*AD$5)</f>
        <v>#REF!</v>
      </c>
      <c r="AE189" s="125" t="e">
        <f>IF(#REF!="",0,#REF!*AE$5)</f>
        <v>#REF!</v>
      </c>
      <c r="AF189" s="125" t="e">
        <f>IF(#REF!="",0,#REF!*AF$5)</f>
        <v>#REF!</v>
      </c>
      <c r="AG189" s="125" t="e">
        <f>IF(#REF!="",0,#REF!*AG$5)</f>
        <v>#REF!</v>
      </c>
      <c r="AH189" s="125" t="e">
        <f>IF(#REF!="",0,#REF!*AH$5)</f>
        <v>#REF!</v>
      </c>
      <c r="AI189" s="125">
        <f t="shared" si="64"/>
        <v>0</v>
      </c>
      <c r="AJ189" s="125">
        <f t="shared" si="65"/>
        <v>0</v>
      </c>
    </row>
    <row r="190" spans="1:36" ht="59.5" customHeight="1">
      <c r="A190" s="120"/>
      <c r="B190" s="189" t="str">
        <f>IF('Baseline Paddock Data'!B194="","",'Baseline Paddock Data'!B194)</f>
        <v/>
      </c>
      <c r="C190" s="190" t="str">
        <f>IF('Baseline Paddock Data'!C194="","",'Baseline Paddock Data'!C194)</f>
        <v/>
      </c>
      <c r="D190" s="187" t="str">
        <f t="shared" si="53"/>
        <v/>
      </c>
      <c r="E190" s="305"/>
      <c r="F190" s="305"/>
      <c r="G190" s="305"/>
      <c r="H190" s="305"/>
      <c r="I190" s="305"/>
      <c r="J190" s="305"/>
      <c r="K190" s="305"/>
      <c r="L190" s="305"/>
      <c r="M190" s="305"/>
      <c r="N190" s="306"/>
      <c r="O190" s="307"/>
      <c r="P190" s="305"/>
      <c r="Q190" s="305"/>
      <c r="R190" s="308"/>
      <c r="U190" s="125">
        <f t="shared" si="56"/>
        <v>0</v>
      </c>
      <c r="V190" s="125">
        <f t="shared" si="57"/>
        <v>0</v>
      </c>
      <c r="W190" s="125">
        <f t="shared" si="58"/>
        <v>0</v>
      </c>
      <c r="X190" s="125">
        <f t="shared" si="59"/>
        <v>0</v>
      </c>
      <c r="Y190" s="125">
        <f t="shared" si="60"/>
        <v>0</v>
      </c>
      <c r="Z190" s="125">
        <f t="shared" si="61"/>
        <v>0</v>
      </c>
      <c r="AA190" s="125">
        <f t="shared" si="62"/>
        <v>0</v>
      </c>
      <c r="AB190" s="125">
        <f t="shared" si="63"/>
        <v>0</v>
      </c>
      <c r="AC190" s="125" t="e">
        <f>IF(#REF!="",0,#REF!*AC$5)</f>
        <v>#REF!</v>
      </c>
      <c r="AD190" s="125" t="e">
        <f>IF(#REF!="",0,#REF!*AD$5)</f>
        <v>#REF!</v>
      </c>
      <c r="AE190" s="125" t="e">
        <f>IF(#REF!="",0,#REF!*AE$5)</f>
        <v>#REF!</v>
      </c>
      <c r="AF190" s="125" t="e">
        <f>IF(#REF!="",0,#REF!*AF$5)</f>
        <v>#REF!</v>
      </c>
      <c r="AG190" s="125" t="e">
        <f>IF(#REF!="",0,#REF!*AG$5)</f>
        <v>#REF!</v>
      </c>
      <c r="AH190" s="125" t="e">
        <f>IF(#REF!="",0,#REF!*AH$5)</f>
        <v>#REF!</v>
      </c>
      <c r="AI190" s="125">
        <f t="shared" si="64"/>
        <v>0</v>
      </c>
      <c r="AJ190" s="125">
        <f t="shared" si="65"/>
        <v>0</v>
      </c>
    </row>
    <row r="191" spans="1:36" ht="59.5" customHeight="1">
      <c r="A191" s="120"/>
      <c r="B191" s="189" t="str">
        <f>IF('Baseline Paddock Data'!B195="","",'Baseline Paddock Data'!B195)</f>
        <v/>
      </c>
      <c r="C191" s="190" t="str">
        <f>IF('Baseline Paddock Data'!C195="","",'Baseline Paddock Data'!C195)</f>
        <v/>
      </c>
      <c r="D191" s="187" t="str">
        <f t="shared" si="53"/>
        <v/>
      </c>
      <c r="E191" s="305"/>
      <c r="F191" s="305"/>
      <c r="G191" s="305"/>
      <c r="H191" s="305"/>
      <c r="I191" s="305"/>
      <c r="J191" s="305"/>
      <c r="K191" s="305"/>
      <c r="L191" s="305"/>
      <c r="M191" s="305"/>
      <c r="N191" s="306"/>
      <c r="O191" s="307"/>
      <c r="P191" s="305"/>
      <c r="Q191" s="305"/>
      <c r="R191" s="308"/>
      <c r="U191" s="125">
        <f t="shared" si="56"/>
        <v>0</v>
      </c>
      <c r="V191" s="125">
        <f t="shared" si="57"/>
        <v>0</v>
      </c>
      <c r="W191" s="125">
        <f t="shared" si="58"/>
        <v>0</v>
      </c>
      <c r="X191" s="125">
        <f t="shared" si="59"/>
        <v>0</v>
      </c>
      <c r="Y191" s="125">
        <f t="shared" si="60"/>
        <v>0</v>
      </c>
      <c r="Z191" s="125">
        <f t="shared" si="61"/>
        <v>0</v>
      </c>
      <c r="AA191" s="125">
        <f t="shared" si="62"/>
        <v>0</v>
      </c>
      <c r="AB191" s="125">
        <f t="shared" si="63"/>
        <v>0</v>
      </c>
      <c r="AC191" s="125" t="e">
        <f>IF(#REF!="",0,#REF!*AC$5)</f>
        <v>#REF!</v>
      </c>
      <c r="AD191" s="125" t="e">
        <f>IF(#REF!="",0,#REF!*AD$5)</f>
        <v>#REF!</v>
      </c>
      <c r="AE191" s="125" t="e">
        <f>IF(#REF!="",0,#REF!*AE$5)</f>
        <v>#REF!</v>
      </c>
      <c r="AF191" s="125" t="e">
        <f>IF(#REF!="",0,#REF!*AF$5)</f>
        <v>#REF!</v>
      </c>
      <c r="AG191" s="125" t="e">
        <f>IF(#REF!="",0,#REF!*AG$5)</f>
        <v>#REF!</v>
      </c>
      <c r="AH191" s="125" t="e">
        <f>IF(#REF!="",0,#REF!*AH$5)</f>
        <v>#REF!</v>
      </c>
      <c r="AI191" s="125">
        <f t="shared" si="64"/>
        <v>0</v>
      </c>
      <c r="AJ191" s="125">
        <f t="shared" si="65"/>
        <v>0</v>
      </c>
    </row>
    <row r="192" spans="1:36" ht="59.5" customHeight="1">
      <c r="A192" s="120"/>
      <c r="B192" s="189" t="str">
        <f>IF('Baseline Paddock Data'!B196="","",'Baseline Paddock Data'!B196)</f>
        <v/>
      </c>
      <c r="C192" s="190" t="str">
        <f>IF('Baseline Paddock Data'!C196="","",'Baseline Paddock Data'!C196)</f>
        <v/>
      </c>
      <c r="D192" s="187" t="str">
        <f t="shared" si="53"/>
        <v/>
      </c>
      <c r="E192" s="305"/>
      <c r="F192" s="305"/>
      <c r="G192" s="305"/>
      <c r="H192" s="305"/>
      <c r="I192" s="305"/>
      <c r="J192" s="305"/>
      <c r="K192" s="305"/>
      <c r="L192" s="305"/>
      <c r="M192" s="305"/>
      <c r="N192" s="306"/>
      <c r="O192" s="307"/>
      <c r="P192" s="305"/>
      <c r="Q192" s="305"/>
      <c r="R192" s="308"/>
      <c r="U192" s="125">
        <f t="shared" si="56"/>
        <v>0</v>
      </c>
      <c r="V192" s="125">
        <f t="shared" si="57"/>
        <v>0</v>
      </c>
      <c r="W192" s="125">
        <f t="shared" si="58"/>
        <v>0</v>
      </c>
      <c r="X192" s="125">
        <f t="shared" si="59"/>
        <v>0</v>
      </c>
      <c r="Y192" s="125">
        <f t="shared" si="60"/>
        <v>0</v>
      </c>
      <c r="Z192" s="125">
        <f t="shared" si="61"/>
        <v>0</v>
      </c>
      <c r="AA192" s="125">
        <f t="shared" si="62"/>
        <v>0</v>
      </c>
      <c r="AB192" s="125">
        <f t="shared" si="63"/>
        <v>0</v>
      </c>
      <c r="AC192" s="125" t="e">
        <f>IF(#REF!="",0,#REF!*AC$5)</f>
        <v>#REF!</v>
      </c>
      <c r="AD192" s="125" t="e">
        <f>IF(#REF!="",0,#REF!*AD$5)</f>
        <v>#REF!</v>
      </c>
      <c r="AE192" s="125" t="e">
        <f>IF(#REF!="",0,#REF!*AE$5)</f>
        <v>#REF!</v>
      </c>
      <c r="AF192" s="125" t="e">
        <f>IF(#REF!="",0,#REF!*AF$5)</f>
        <v>#REF!</v>
      </c>
      <c r="AG192" s="125" t="e">
        <f>IF(#REF!="",0,#REF!*AG$5)</f>
        <v>#REF!</v>
      </c>
      <c r="AH192" s="125" t="e">
        <f>IF(#REF!="",0,#REF!*AH$5)</f>
        <v>#REF!</v>
      </c>
      <c r="AI192" s="125">
        <f t="shared" si="64"/>
        <v>0</v>
      </c>
      <c r="AJ192" s="125">
        <f t="shared" si="65"/>
        <v>0</v>
      </c>
    </row>
    <row r="193" spans="1:38" ht="59.5" customHeight="1">
      <c r="A193" s="120"/>
      <c r="B193" s="189" t="str">
        <f>IF('Baseline Paddock Data'!B197="","",'Baseline Paddock Data'!B197)</f>
        <v/>
      </c>
      <c r="C193" s="190" t="str">
        <f>IF('Baseline Paddock Data'!C197="","",'Baseline Paddock Data'!C197)</f>
        <v/>
      </c>
      <c r="D193" s="187" t="str">
        <f t="shared" si="53"/>
        <v/>
      </c>
      <c r="E193" s="305"/>
      <c r="F193" s="305"/>
      <c r="G193" s="305"/>
      <c r="H193" s="305"/>
      <c r="I193" s="305"/>
      <c r="J193" s="305"/>
      <c r="K193" s="305"/>
      <c r="L193" s="305"/>
      <c r="M193" s="305"/>
      <c r="N193" s="306"/>
      <c r="O193" s="307"/>
      <c r="P193" s="305"/>
      <c r="Q193" s="305"/>
      <c r="R193" s="308"/>
      <c r="U193" s="125">
        <f t="shared" si="56"/>
        <v>0</v>
      </c>
      <c r="V193" s="125">
        <f t="shared" si="57"/>
        <v>0</v>
      </c>
      <c r="W193" s="125">
        <f t="shared" si="58"/>
        <v>0</v>
      </c>
      <c r="X193" s="125">
        <f t="shared" si="59"/>
        <v>0</v>
      </c>
      <c r="Y193" s="125">
        <f t="shared" si="60"/>
        <v>0</v>
      </c>
      <c r="Z193" s="125">
        <f t="shared" si="61"/>
        <v>0</v>
      </c>
      <c r="AA193" s="125">
        <f t="shared" si="62"/>
        <v>0</v>
      </c>
      <c r="AB193" s="125">
        <f t="shared" si="63"/>
        <v>0</v>
      </c>
      <c r="AC193" s="125" t="e">
        <f>IF(#REF!="",0,#REF!*AC$5)</f>
        <v>#REF!</v>
      </c>
      <c r="AD193" s="125" t="e">
        <f>IF(#REF!="",0,#REF!*AD$5)</f>
        <v>#REF!</v>
      </c>
      <c r="AE193" s="125" t="e">
        <f>IF(#REF!="",0,#REF!*AE$5)</f>
        <v>#REF!</v>
      </c>
      <c r="AF193" s="125" t="e">
        <f>IF(#REF!="",0,#REF!*AF$5)</f>
        <v>#REF!</v>
      </c>
      <c r="AG193" s="125" t="e">
        <f>IF(#REF!="",0,#REF!*AG$5)</f>
        <v>#REF!</v>
      </c>
      <c r="AH193" s="125" t="e">
        <f>IF(#REF!="",0,#REF!*AH$5)</f>
        <v>#REF!</v>
      </c>
      <c r="AI193" s="125">
        <f t="shared" si="64"/>
        <v>0</v>
      </c>
      <c r="AJ193" s="125">
        <f t="shared" si="65"/>
        <v>0</v>
      </c>
    </row>
    <row r="194" spans="1:38" ht="59.5" customHeight="1">
      <c r="A194" s="120"/>
      <c r="B194" s="189" t="str">
        <f>IF('Baseline Paddock Data'!B198="","",'Baseline Paddock Data'!B198)</f>
        <v/>
      </c>
      <c r="C194" s="190" t="str">
        <f>IF('Baseline Paddock Data'!C198="","",'Baseline Paddock Data'!C198)</f>
        <v/>
      </c>
      <c r="D194" s="187" t="str">
        <f t="shared" si="53"/>
        <v/>
      </c>
      <c r="E194" s="305"/>
      <c r="F194" s="305"/>
      <c r="G194" s="305"/>
      <c r="H194" s="305"/>
      <c r="I194" s="305"/>
      <c r="J194" s="305"/>
      <c r="K194" s="305"/>
      <c r="L194" s="305"/>
      <c r="M194" s="305"/>
      <c r="N194" s="306"/>
      <c r="O194" s="307"/>
      <c r="P194" s="305"/>
      <c r="Q194" s="305"/>
      <c r="R194" s="308"/>
      <c r="U194" s="125">
        <f t="shared" si="56"/>
        <v>0</v>
      </c>
      <c r="V194" s="125">
        <f t="shared" si="57"/>
        <v>0</v>
      </c>
      <c r="W194" s="125">
        <f t="shared" si="58"/>
        <v>0</v>
      </c>
      <c r="X194" s="125">
        <f t="shared" si="59"/>
        <v>0</v>
      </c>
      <c r="Y194" s="125">
        <f t="shared" si="60"/>
        <v>0</v>
      </c>
      <c r="Z194" s="125">
        <f t="shared" si="61"/>
        <v>0</v>
      </c>
      <c r="AA194" s="125">
        <f t="shared" si="62"/>
        <v>0</v>
      </c>
      <c r="AB194" s="125">
        <f t="shared" si="63"/>
        <v>0</v>
      </c>
      <c r="AC194" s="125" t="e">
        <f>IF(#REF!="",0,#REF!*AC$5)</f>
        <v>#REF!</v>
      </c>
      <c r="AD194" s="125" t="e">
        <f>IF(#REF!="",0,#REF!*AD$5)</f>
        <v>#REF!</v>
      </c>
      <c r="AE194" s="125" t="e">
        <f>IF(#REF!="",0,#REF!*AE$5)</f>
        <v>#REF!</v>
      </c>
      <c r="AF194" s="125" t="e">
        <f>IF(#REF!="",0,#REF!*AF$5)</f>
        <v>#REF!</v>
      </c>
      <c r="AG194" s="125" t="e">
        <f>IF(#REF!="",0,#REF!*AG$5)</f>
        <v>#REF!</v>
      </c>
      <c r="AH194" s="125" t="e">
        <f>IF(#REF!="",0,#REF!*AH$5)</f>
        <v>#REF!</v>
      </c>
      <c r="AI194" s="125">
        <f t="shared" si="64"/>
        <v>0</v>
      </c>
      <c r="AJ194" s="125">
        <f t="shared" si="65"/>
        <v>0</v>
      </c>
    </row>
    <row r="195" spans="1:38" ht="59.5" customHeight="1">
      <c r="A195" s="120"/>
      <c r="B195" s="189" t="str">
        <f>IF('Baseline Paddock Data'!B199="","",'Baseline Paddock Data'!B199)</f>
        <v/>
      </c>
      <c r="C195" s="190" t="str">
        <f>IF('Baseline Paddock Data'!C199="","",'Baseline Paddock Data'!C199)</f>
        <v/>
      </c>
      <c r="D195" s="187" t="str">
        <f t="shared" si="53"/>
        <v/>
      </c>
      <c r="E195" s="305"/>
      <c r="F195" s="305"/>
      <c r="G195" s="305"/>
      <c r="H195" s="305"/>
      <c r="I195" s="305"/>
      <c r="J195" s="305"/>
      <c r="K195" s="305"/>
      <c r="L195" s="305"/>
      <c r="M195" s="305"/>
      <c r="N195" s="306"/>
      <c r="O195" s="307"/>
      <c r="P195" s="305"/>
      <c r="Q195" s="305"/>
      <c r="R195" s="308"/>
      <c r="U195" s="125">
        <f t="shared" si="56"/>
        <v>0</v>
      </c>
      <c r="V195" s="125">
        <f t="shared" si="57"/>
        <v>0</v>
      </c>
      <c r="W195" s="125">
        <f t="shared" si="58"/>
        <v>0</v>
      </c>
      <c r="X195" s="125">
        <f t="shared" si="59"/>
        <v>0</v>
      </c>
      <c r="Y195" s="125">
        <f t="shared" si="60"/>
        <v>0</v>
      </c>
      <c r="Z195" s="125">
        <f t="shared" si="61"/>
        <v>0</v>
      </c>
      <c r="AA195" s="125">
        <f t="shared" si="62"/>
        <v>0</v>
      </c>
      <c r="AB195" s="125">
        <f t="shared" si="63"/>
        <v>0</v>
      </c>
      <c r="AC195" s="125" t="e">
        <f>IF(#REF!="",0,#REF!*AC$5)</f>
        <v>#REF!</v>
      </c>
      <c r="AD195" s="125" t="e">
        <f>IF(#REF!="",0,#REF!*AD$5)</f>
        <v>#REF!</v>
      </c>
      <c r="AE195" s="125" t="e">
        <f>IF(#REF!="",0,#REF!*AE$5)</f>
        <v>#REF!</v>
      </c>
      <c r="AF195" s="125" t="e">
        <f>IF(#REF!="",0,#REF!*AF$5)</f>
        <v>#REF!</v>
      </c>
      <c r="AG195" s="125" t="e">
        <f>IF(#REF!="",0,#REF!*AG$5)</f>
        <v>#REF!</v>
      </c>
      <c r="AH195" s="125" t="e">
        <f>IF(#REF!="",0,#REF!*AH$5)</f>
        <v>#REF!</v>
      </c>
      <c r="AI195" s="125">
        <f t="shared" si="64"/>
        <v>0</v>
      </c>
      <c r="AJ195" s="125">
        <f t="shared" si="65"/>
        <v>0</v>
      </c>
    </row>
    <row r="196" spans="1:38" ht="59.5" customHeight="1">
      <c r="A196" s="120"/>
      <c r="B196" s="189" t="str">
        <f>IF('Baseline Paddock Data'!B200="","",'Baseline Paddock Data'!B200)</f>
        <v/>
      </c>
      <c r="C196" s="190" t="str">
        <f>IF('Baseline Paddock Data'!C200="","",'Baseline Paddock Data'!C200)</f>
        <v/>
      </c>
      <c r="D196" s="187" t="str">
        <f t="shared" si="53"/>
        <v/>
      </c>
      <c r="E196" s="305"/>
      <c r="F196" s="305"/>
      <c r="G196" s="305"/>
      <c r="H196" s="305"/>
      <c r="I196" s="305"/>
      <c r="J196" s="305"/>
      <c r="K196" s="305"/>
      <c r="L196" s="305"/>
      <c r="M196" s="305"/>
      <c r="N196" s="306"/>
      <c r="O196" s="307"/>
      <c r="P196" s="305"/>
      <c r="Q196" s="305"/>
      <c r="R196" s="308"/>
      <c r="U196" s="125">
        <f t="shared" si="56"/>
        <v>0</v>
      </c>
      <c r="V196" s="125">
        <f t="shared" si="57"/>
        <v>0</v>
      </c>
      <c r="W196" s="125">
        <f t="shared" si="58"/>
        <v>0</v>
      </c>
      <c r="X196" s="125">
        <f t="shared" si="59"/>
        <v>0</v>
      </c>
      <c r="Y196" s="125">
        <f t="shared" si="60"/>
        <v>0</v>
      </c>
      <c r="Z196" s="125">
        <f t="shared" si="61"/>
        <v>0</v>
      </c>
      <c r="AA196" s="125">
        <f t="shared" si="62"/>
        <v>0</v>
      </c>
      <c r="AB196" s="125">
        <f t="shared" si="63"/>
        <v>0</v>
      </c>
      <c r="AC196" s="125" t="e">
        <f>IF(#REF!="",0,#REF!*AC$5)</f>
        <v>#REF!</v>
      </c>
      <c r="AD196" s="125" t="e">
        <f>IF(#REF!="",0,#REF!*AD$5)</f>
        <v>#REF!</v>
      </c>
      <c r="AE196" s="125" t="e">
        <f>IF(#REF!="",0,#REF!*AE$5)</f>
        <v>#REF!</v>
      </c>
      <c r="AF196" s="125" t="e">
        <f>IF(#REF!="",0,#REF!*AF$5)</f>
        <v>#REF!</v>
      </c>
      <c r="AG196" s="125" t="e">
        <f>IF(#REF!="",0,#REF!*AG$5)</f>
        <v>#REF!</v>
      </c>
      <c r="AH196" s="125" t="e">
        <f>IF(#REF!="",0,#REF!*AH$5)</f>
        <v>#REF!</v>
      </c>
      <c r="AI196" s="125">
        <f t="shared" si="64"/>
        <v>0</v>
      </c>
      <c r="AJ196" s="125">
        <f t="shared" si="65"/>
        <v>0</v>
      </c>
    </row>
    <row r="197" spans="1:38" ht="59.5" customHeight="1">
      <c r="A197" s="120"/>
      <c r="B197" s="189" t="str">
        <f>IF('Baseline Paddock Data'!B201="","",'Baseline Paddock Data'!B201)</f>
        <v/>
      </c>
      <c r="C197" s="190" t="str">
        <f>IF('Baseline Paddock Data'!C201="","",'Baseline Paddock Data'!C201)</f>
        <v/>
      </c>
      <c r="D197" s="187" t="str">
        <f t="shared" si="53"/>
        <v/>
      </c>
      <c r="E197" s="305"/>
      <c r="F197" s="305"/>
      <c r="G197" s="305"/>
      <c r="H197" s="305"/>
      <c r="I197" s="305"/>
      <c r="J197" s="305"/>
      <c r="K197" s="305"/>
      <c r="L197" s="305"/>
      <c r="M197" s="305"/>
      <c r="N197" s="306"/>
      <c r="O197" s="307"/>
      <c r="P197" s="305"/>
      <c r="Q197" s="305"/>
      <c r="R197" s="308"/>
      <c r="U197" s="125">
        <f t="shared" si="56"/>
        <v>0</v>
      </c>
      <c r="V197" s="125">
        <f t="shared" si="57"/>
        <v>0</v>
      </c>
      <c r="W197" s="125">
        <f t="shared" si="58"/>
        <v>0</v>
      </c>
      <c r="X197" s="125">
        <f t="shared" si="59"/>
        <v>0</v>
      </c>
      <c r="Y197" s="125">
        <f t="shared" si="60"/>
        <v>0</v>
      </c>
      <c r="Z197" s="125">
        <f t="shared" si="61"/>
        <v>0</v>
      </c>
      <c r="AA197" s="125">
        <f t="shared" si="62"/>
        <v>0</v>
      </c>
      <c r="AB197" s="125">
        <f t="shared" si="63"/>
        <v>0</v>
      </c>
      <c r="AC197" s="125" t="e">
        <f>IF(#REF!="",0,#REF!*AC$5)</f>
        <v>#REF!</v>
      </c>
      <c r="AD197" s="125" t="e">
        <f>IF(#REF!="",0,#REF!*AD$5)</f>
        <v>#REF!</v>
      </c>
      <c r="AE197" s="125" t="e">
        <f>IF(#REF!="",0,#REF!*AE$5)</f>
        <v>#REF!</v>
      </c>
      <c r="AF197" s="125" t="e">
        <f>IF(#REF!="",0,#REF!*AF$5)</f>
        <v>#REF!</v>
      </c>
      <c r="AG197" s="125" t="e">
        <f>IF(#REF!="",0,#REF!*AG$5)</f>
        <v>#REF!</v>
      </c>
      <c r="AH197" s="125" t="e">
        <f>IF(#REF!="",0,#REF!*AH$5)</f>
        <v>#REF!</v>
      </c>
      <c r="AI197" s="125">
        <f t="shared" si="64"/>
        <v>0</v>
      </c>
      <c r="AJ197" s="125">
        <f t="shared" si="65"/>
        <v>0</v>
      </c>
    </row>
    <row r="198" spans="1:38" ht="59.5" customHeight="1">
      <c r="A198" s="120"/>
      <c r="B198" s="189" t="str">
        <f>IF('Baseline Paddock Data'!B202="","",'Baseline Paddock Data'!B202)</f>
        <v/>
      </c>
      <c r="C198" s="190" t="str">
        <f>IF('Baseline Paddock Data'!C202="","",'Baseline Paddock Data'!C202)</f>
        <v/>
      </c>
      <c r="D198" s="187" t="str">
        <f t="shared" si="53"/>
        <v/>
      </c>
      <c r="E198" s="305"/>
      <c r="F198" s="305"/>
      <c r="G198" s="305"/>
      <c r="H198" s="305"/>
      <c r="I198" s="305"/>
      <c r="J198" s="305"/>
      <c r="K198" s="305"/>
      <c r="L198" s="305"/>
      <c r="M198" s="305"/>
      <c r="N198" s="306"/>
      <c r="O198" s="307"/>
      <c r="P198" s="305"/>
      <c r="Q198" s="305"/>
      <c r="R198" s="308"/>
      <c r="U198" s="125">
        <f t="shared" si="56"/>
        <v>0</v>
      </c>
      <c r="V198" s="125">
        <f t="shared" si="57"/>
        <v>0</v>
      </c>
      <c r="W198" s="125">
        <f t="shared" si="58"/>
        <v>0</v>
      </c>
      <c r="X198" s="125">
        <f t="shared" si="59"/>
        <v>0</v>
      </c>
      <c r="Y198" s="125">
        <f t="shared" si="60"/>
        <v>0</v>
      </c>
      <c r="Z198" s="125">
        <f t="shared" si="61"/>
        <v>0</v>
      </c>
      <c r="AA198" s="125">
        <f t="shared" si="62"/>
        <v>0</v>
      </c>
      <c r="AB198" s="125">
        <f t="shared" si="63"/>
        <v>0</v>
      </c>
      <c r="AC198" s="125" t="e">
        <f>IF(#REF!="",0,#REF!*AC$5)</f>
        <v>#REF!</v>
      </c>
      <c r="AD198" s="125" t="e">
        <f>IF(#REF!="",0,#REF!*AD$5)</f>
        <v>#REF!</v>
      </c>
      <c r="AE198" s="125" t="e">
        <f>IF(#REF!="",0,#REF!*AE$5)</f>
        <v>#REF!</v>
      </c>
      <c r="AF198" s="125" t="e">
        <f>IF(#REF!="",0,#REF!*AF$5)</f>
        <v>#REF!</v>
      </c>
      <c r="AG198" s="125" t="e">
        <f>IF(#REF!="",0,#REF!*AG$5)</f>
        <v>#REF!</v>
      </c>
      <c r="AH198" s="125" t="e">
        <f>IF(#REF!="",0,#REF!*AH$5)</f>
        <v>#REF!</v>
      </c>
      <c r="AI198" s="125">
        <f t="shared" si="64"/>
        <v>0</v>
      </c>
      <c r="AJ198" s="125">
        <f t="shared" si="65"/>
        <v>0</v>
      </c>
    </row>
    <row r="199" spans="1:38" ht="59.5" customHeight="1">
      <c r="A199" s="120"/>
      <c r="B199" s="189" t="str">
        <f>IF('Baseline Paddock Data'!B203="","",'Baseline Paddock Data'!B203)</f>
        <v/>
      </c>
      <c r="C199" s="190" t="str">
        <f>IF('Baseline Paddock Data'!C203="","",'Baseline Paddock Data'!C203)</f>
        <v/>
      </c>
      <c r="D199" s="187" t="str">
        <f t="shared" ref="D199:D200" si="66">IFERROR((((E199*E$5)+(F199*F$5)+(G199*G$5)+(H199*H$5)+(I199*I$5)+(J199*J$5)+(K199*K$5)+(L199*L$5)+(M199*M$5)+(N199*N$5))/SUM($E199:$N199)),"")</f>
        <v/>
      </c>
      <c r="E199" s="305"/>
      <c r="F199" s="305"/>
      <c r="G199" s="305"/>
      <c r="H199" s="305"/>
      <c r="I199" s="305"/>
      <c r="J199" s="305"/>
      <c r="K199" s="305"/>
      <c r="L199" s="305"/>
      <c r="M199" s="305"/>
      <c r="N199" s="306"/>
      <c r="O199" s="307"/>
      <c r="P199" s="305"/>
      <c r="Q199" s="305"/>
      <c r="R199" s="308"/>
      <c r="U199" s="125">
        <f t="shared" si="56"/>
        <v>0</v>
      </c>
      <c r="V199" s="125">
        <f t="shared" si="57"/>
        <v>0</v>
      </c>
      <c r="W199" s="125">
        <f t="shared" si="58"/>
        <v>0</v>
      </c>
      <c r="X199" s="125">
        <f t="shared" si="59"/>
        <v>0</v>
      </c>
      <c r="Y199" s="125">
        <f t="shared" si="60"/>
        <v>0</v>
      </c>
      <c r="Z199" s="125">
        <f t="shared" si="61"/>
        <v>0</v>
      </c>
      <c r="AA199" s="125">
        <f t="shared" si="62"/>
        <v>0</v>
      </c>
      <c r="AB199" s="125">
        <f t="shared" si="63"/>
        <v>0</v>
      </c>
      <c r="AC199" s="125" t="e">
        <f>IF(#REF!="",0,#REF!*AC$5)</f>
        <v>#REF!</v>
      </c>
      <c r="AD199" s="125" t="e">
        <f>IF(#REF!="",0,#REF!*AD$5)</f>
        <v>#REF!</v>
      </c>
      <c r="AE199" s="125" t="e">
        <f>IF(#REF!="",0,#REF!*AE$5)</f>
        <v>#REF!</v>
      </c>
      <c r="AF199" s="125" t="e">
        <f>IF(#REF!="",0,#REF!*AF$5)</f>
        <v>#REF!</v>
      </c>
      <c r="AG199" s="125" t="e">
        <f>IF(#REF!="",0,#REF!*AG$5)</f>
        <v>#REF!</v>
      </c>
      <c r="AH199" s="125" t="e">
        <f>IF(#REF!="",0,#REF!*AH$5)</f>
        <v>#REF!</v>
      </c>
      <c r="AI199" s="125">
        <f t="shared" si="64"/>
        <v>0</v>
      </c>
      <c r="AJ199" s="125">
        <f t="shared" si="65"/>
        <v>0</v>
      </c>
    </row>
    <row r="200" spans="1:38" ht="59.5" customHeight="1" thickBot="1">
      <c r="A200" s="120"/>
      <c r="B200" s="191" t="str">
        <f>IF('Baseline Paddock Data'!B204="","",'Baseline Paddock Data'!B204)</f>
        <v/>
      </c>
      <c r="C200" s="192" t="str">
        <f>IF('Baseline Paddock Data'!C204="","",'Baseline Paddock Data'!C204)</f>
        <v/>
      </c>
      <c r="D200" s="188" t="str">
        <f t="shared" si="66"/>
        <v/>
      </c>
      <c r="E200" s="309"/>
      <c r="F200" s="309"/>
      <c r="G200" s="309"/>
      <c r="H200" s="309"/>
      <c r="I200" s="309"/>
      <c r="J200" s="309"/>
      <c r="K200" s="309"/>
      <c r="L200" s="309"/>
      <c r="M200" s="309"/>
      <c r="N200" s="310"/>
      <c r="O200" s="311"/>
      <c r="P200" s="309"/>
      <c r="Q200" s="309"/>
      <c r="R200" s="312"/>
      <c r="U200" s="125">
        <f t="shared" si="56"/>
        <v>0</v>
      </c>
      <c r="V200" s="125">
        <f t="shared" si="57"/>
        <v>0</v>
      </c>
      <c r="W200" s="125">
        <f t="shared" si="58"/>
        <v>0</v>
      </c>
      <c r="X200" s="125">
        <f t="shared" si="59"/>
        <v>0</v>
      </c>
      <c r="Y200" s="125">
        <f t="shared" si="60"/>
        <v>0</v>
      </c>
      <c r="Z200" s="125">
        <f t="shared" si="61"/>
        <v>0</v>
      </c>
      <c r="AA200" s="125">
        <f t="shared" si="62"/>
        <v>0</v>
      </c>
      <c r="AB200" s="125">
        <f t="shared" si="63"/>
        <v>0</v>
      </c>
      <c r="AC200" s="125" t="e">
        <f>IF(#REF!="",0,#REF!*AC$5)</f>
        <v>#REF!</v>
      </c>
      <c r="AD200" s="125" t="e">
        <f>IF(#REF!="",0,#REF!*AD$5)</f>
        <v>#REF!</v>
      </c>
      <c r="AE200" s="125" t="e">
        <f>IF(#REF!="",0,#REF!*AE$5)</f>
        <v>#REF!</v>
      </c>
      <c r="AF200" s="125" t="e">
        <f>IF(#REF!="",0,#REF!*AF$5)</f>
        <v>#REF!</v>
      </c>
      <c r="AG200" s="125" t="e">
        <f>IF(#REF!="",0,#REF!*AG$5)</f>
        <v>#REF!</v>
      </c>
      <c r="AH200" s="125" t="e">
        <f>IF(#REF!="",0,#REF!*AH$5)</f>
        <v>#REF!</v>
      </c>
      <c r="AI200" s="125">
        <f t="shared" si="64"/>
        <v>0</v>
      </c>
      <c r="AJ200" s="125">
        <f t="shared" si="65"/>
        <v>0</v>
      </c>
    </row>
    <row r="201" spans="1:38" ht="22.5" customHeight="1" thickTop="1">
      <c r="A201" s="130"/>
      <c r="B201" s="130"/>
      <c r="C201" s="130"/>
      <c r="D201" s="130"/>
      <c r="E201" s="130"/>
      <c r="F201" s="130"/>
      <c r="G201" s="130"/>
      <c r="H201" s="130"/>
      <c r="I201" s="130"/>
      <c r="J201" s="130"/>
      <c r="K201" s="130"/>
      <c r="L201" s="130"/>
      <c r="M201" s="130"/>
      <c r="N201" s="130"/>
      <c r="O201" s="130"/>
      <c r="P201" s="130"/>
      <c r="Q201" s="130"/>
      <c r="R201" s="130"/>
      <c r="S201" s="130"/>
      <c r="T201" s="131"/>
      <c r="U201" s="131"/>
      <c r="V201" s="131"/>
      <c r="W201" s="131"/>
      <c r="X201" s="131"/>
      <c r="Y201" s="131"/>
      <c r="Z201" s="131"/>
      <c r="AA201" s="131"/>
      <c r="AB201" s="131"/>
      <c r="AC201" s="131"/>
      <c r="AD201" s="131"/>
      <c r="AE201" s="131"/>
      <c r="AF201" s="131"/>
      <c r="AG201" s="131"/>
      <c r="AH201" s="131"/>
      <c r="AI201" s="131"/>
      <c r="AJ201" s="131"/>
      <c r="AK201" s="131"/>
      <c r="AL201" s="131"/>
    </row>
    <row r="202" spans="1:38" hidden="1">
      <c r="A202" s="130"/>
      <c r="B202" s="130"/>
      <c r="C202" s="130"/>
      <c r="D202" s="130"/>
      <c r="E202" s="130"/>
      <c r="F202" s="130"/>
      <c r="G202" s="130"/>
      <c r="H202" s="130"/>
      <c r="I202" s="130"/>
      <c r="J202" s="130"/>
      <c r="K202" s="130"/>
      <c r="L202" s="130"/>
      <c r="M202" s="130"/>
      <c r="N202" s="130"/>
      <c r="O202" s="130"/>
      <c r="P202" s="130"/>
      <c r="Q202" s="130"/>
      <c r="R202" s="130"/>
      <c r="S202" s="130"/>
      <c r="T202" s="131"/>
      <c r="U202" s="131"/>
      <c r="V202" s="131"/>
      <c r="W202" s="131"/>
      <c r="X202" s="131"/>
      <c r="Y202" s="131"/>
      <c r="Z202" s="131"/>
      <c r="AA202" s="131"/>
      <c r="AB202" s="131"/>
      <c r="AC202" s="131"/>
      <c r="AD202" s="131"/>
      <c r="AE202" s="131"/>
      <c r="AF202" s="131"/>
      <c r="AG202" s="131"/>
      <c r="AH202" s="131"/>
      <c r="AI202" s="131"/>
      <c r="AJ202" s="131"/>
      <c r="AK202" s="131"/>
      <c r="AL202" s="131"/>
    </row>
    <row r="203" spans="1:38" hidden="1">
      <c r="A203" s="130"/>
      <c r="B203" s="130"/>
      <c r="C203" s="130"/>
      <c r="D203" s="130"/>
      <c r="E203" s="130"/>
      <c r="F203" s="130"/>
      <c r="G203" s="130"/>
      <c r="H203" s="130"/>
      <c r="I203" s="130"/>
      <c r="J203" s="130"/>
      <c r="K203" s="130"/>
      <c r="L203" s="130"/>
      <c r="M203" s="130"/>
      <c r="N203" s="130"/>
      <c r="O203" s="130"/>
      <c r="P203" s="130"/>
      <c r="Q203" s="130"/>
      <c r="R203" s="130"/>
      <c r="S203" s="130"/>
      <c r="T203" s="131"/>
      <c r="U203" s="131"/>
      <c r="V203" s="131"/>
      <c r="W203" s="131"/>
      <c r="X203" s="131"/>
      <c r="Y203" s="131"/>
      <c r="Z203" s="131"/>
      <c r="AA203" s="131"/>
      <c r="AB203" s="131"/>
      <c r="AC203" s="131"/>
      <c r="AD203" s="131"/>
      <c r="AE203" s="131"/>
      <c r="AF203" s="131"/>
      <c r="AG203" s="131"/>
      <c r="AH203" s="131"/>
      <c r="AI203" s="131"/>
      <c r="AJ203" s="131"/>
      <c r="AK203" s="131"/>
      <c r="AL203" s="131"/>
    </row>
    <row r="204" spans="1:38" hidden="1">
      <c r="A204" s="130"/>
      <c r="B204" s="130"/>
      <c r="C204" s="130"/>
      <c r="D204" s="130"/>
      <c r="E204" s="130"/>
      <c r="F204" s="130"/>
      <c r="G204" s="130"/>
      <c r="H204" s="130"/>
      <c r="I204" s="130"/>
      <c r="J204" s="130"/>
      <c r="K204" s="130"/>
      <c r="L204" s="130"/>
      <c r="M204" s="130"/>
      <c r="N204" s="130"/>
      <c r="O204" s="130"/>
      <c r="P204" s="130"/>
      <c r="Q204" s="130"/>
      <c r="R204" s="130"/>
      <c r="S204" s="130"/>
      <c r="T204" s="131"/>
      <c r="U204" s="131"/>
      <c r="V204" s="131"/>
      <c r="W204" s="131"/>
      <c r="X204" s="131"/>
      <c r="Y204" s="131"/>
      <c r="Z204" s="131"/>
      <c r="AA204" s="131"/>
      <c r="AB204" s="131"/>
      <c r="AC204" s="131"/>
      <c r="AD204" s="131"/>
      <c r="AE204" s="131"/>
      <c r="AF204" s="131"/>
      <c r="AG204" s="131"/>
      <c r="AH204" s="131"/>
      <c r="AI204" s="131"/>
      <c r="AJ204" s="131"/>
      <c r="AK204" s="131"/>
      <c r="AL204" s="131"/>
    </row>
    <row r="205" spans="1:38" hidden="1">
      <c r="A205" s="130"/>
      <c r="B205" s="130"/>
      <c r="C205" s="130"/>
      <c r="D205" s="130"/>
      <c r="E205" s="130"/>
      <c r="F205" s="130"/>
      <c r="G205" s="130"/>
      <c r="H205" s="130"/>
      <c r="I205" s="130"/>
      <c r="J205" s="130"/>
      <c r="K205" s="130"/>
      <c r="L205" s="130"/>
      <c r="M205" s="130"/>
      <c r="N205" s="130"/>
      <c r="O205" s="130"/>
      <c r="P205" s="130"/>
      <c r="Q205" s="130"/>
      <c r="R205" s="130"/>
      <c r="S205" s="130"/>
      <c r="T205" s="131"/>
      <c r="U205" s="131"/>
      <c r="V205" s="131"/>
      <c r="W205" s="131"/>
      <c r="X205" s="131"/>
      <c r="Y205" s="131"/>
      <c r="Z205" s="131"/>
      <c r="AA205" s="131"/>
      <c r="AB205" s="131"/>
      <c r="AC205" s="131"/>
      <c r="AD205" s="131"/>
      <c r="AE205" s="131"/>
      <c r="AF205" s="131"/>
      <c r="AG205" s="131"/>
      <c r="AH205" s="131"/>
      <c r="AI205" s="131"/>
      <c r="AJ205" s="131"/>
      <c r="AK205" s="131"/>
      <c r="AL205" s="131"/>
    </row>
    <row r="206" spans="1:38" hidden="1">
      <c r="A206" s="130"/>
      <c r="B206" s="130"/>
      <c r="C206" s="130"/>
      <c r="D206" s="130"/>
      <c r="E206" s="130"/>
      <c r="F206" s="130"/>
      <c r="G206" s="130"/>
      <c r="H206" s="130"/>
      <c r="I206" s="130"/>
      <c r="J206" s="130"/>
      <c r="K206" s="130"/>
      <c r="L206" s="130"/>
      <c r="M206" s="130"/>
      <c r="N206" s="130"/>
      <c r="O206" s="130"/>
      <c r="P206" s="130"/>
      <c r="Q206" s="130"/>
      <c r="R206" s="130"/>
      <c r="S206" s="130"/>
      <c r="T206" s="131"/>
      <c r="U206" s="131"/>
      <c r="V206" s="131"/>
      <c r="W206" s="131"/>
      <c r="X206" s="131"/>
      <c r="Y206" s="131"/>
      <c r="Z206" s="131"/>
      <c r="AA206" s="131"/>
      <c r="AB206" s="131"/>
      <c r="AC206" s="131"/>
      <c r="AD206" s="131"/>
      <c r="AE206" s="131"/>
      <c r="AF206" s="131"/>
      <c r="AG206" s="131"/>
      <c r="AH206" s="131"/>
      <c r="AI206" s="131"/>
      <c r="AJ206" s="131"/>
      <c r="AK206" s="131"/>
      <c r="AL206" s="131"/>
    </row>
    <row r="207" spans="1:38" hidden="1">
      <c r="A207" s="130"/>
      <c r="B207" s="130"/>
      <c r="C207" s="130"/>
      <c r="D207" s="130"/>
      <c r="E207" s="130"/>
      <c r="F207" s="130"/>
      <c r="G207" s="130"/>
      <c r="H207" s="130"/>
      <c r="I207" s="130"/>
      <c r="J207" s="130"/>
      <c r="K207" s="130"/>
      <c r="L207" s="130"/>
      <c r="M207" s="130"/>
      <c r="N207" s="130"/>
      <c r="O207" s="130"/>
      <c r="P207" s="130"/>
      <c r="Q207" s="130"/>
      <c r="R207" s="130"/>
      <c r="S207" s="130"/>
      <c r="T207" s="131"/>
      <c r="U207" s="131"/>
      <c r="V207" s="131"/>
      <c r="W207" s="131"/>
      <c r="X207" s="131"/>
      <c r="Y207" s="131"/>
      <c r="Z207" s="131"/>
      <c r="AA207" s="131"/>
      <c r="AB207" s="131"/>
      <c r="AC207" s="131"/>
      <c r="AD207" s="131"/>
      <c r="AE207" s="131"/>
      <c r="AF207" s="131"/>
      <c r="AG207" s="131"/>
      <c r="AH207" s="131"/>
      <c r="AI207" s="131"/>
      <c r="AJ207" s="131"/>
      <c r="AK207" s="131"/>
      <c r="AL207" s="131"/>
    </row>
    <row r="208" spans="1:38" hidden="1">
      <c r="A208" s="130"/>
      <c r="B208" s="130"/>
      <c r="C208" s="130"/>
      <c r="D208" s="130"/>
      <c r="E208" s="130"/>
      <c r="F208" s="130"/>
      <c r="G208" s="130"/>
      <c r="H208" s="130"/>
      <c r="I208" s="130"/>
      <c r="J208" s="130"/>
      <c r="K208" s="130"/>
      <c r="L208" s="130"/>
      <c r="M208" s="130"/>
      <c r="N208" s="130"/>
      <c r="O208" s="130"/>
      <c r="P208" s="130"/>
      <c r="Q208" s="130"/>
      <c r="R208" s="130"/>
      <c r="S208" s="130"/>
      <c r="T208" s="131"/>
      <c r="U208" s="131"/>
      <c r="V208" s="131"/>
      <c r="W208" s="131"/>
      <c r="X208" s="131"/>
      <c r="Y208" s="131"/>
      <c r="Z208" s="131"/>
      <c r="AA208" s="131"/>
      <c r="AB208" s="131"/>
      <c r="AC208" s="131"/>
      <c r="AD208" s="131"/>
      <c r="AE208" s="131"/>
      <c r="AF208" s="131"/>
      <c r="AG208" s="131"/>
      <c r="AH208" s="131"/>
      <c r="AI208" s="131"/>
      <c r="AJ208" s="131"/>
      <c r="AK208" s="131"/>
      <c r="AL208" s="131"/>
    </row>
    <row r="209" spans="1:38" hidden="1">
      <c r="A209" s="130"/>
      <c r="B209" s="130"/>
      <c r="C209" s="130"/>
      <c r="D209" s="130"/>
      <c r="E209" s="130"/>
      <c r="F209" s="130"/>
      <c r="G209" s="130"/>
      <c r="H209" s="130"/>
      <c r="I209" s="130"/>
      <c r="J209" s="130"/>
      <c r="K209" s="130"/>
      <c r="L209" s="130"/>
      <c r="M209" s="130"/>
      <c r="N209" s="130"/>
      <c r="O209" s="130"/>
      <c r="P209" s="130"/>
      <c r="Q209" s="130"/>
      <c r="R209" s="130"/>
      <c r="S209" s="130"/>
      <c r="T209" s="131"/>
      <c r="U209" s="131"/>
      <c r="V209" s="131"/>
      <c r="W209" s="131"/>
      <c r="X209" s="131"/>
      <c r="Y209" s="131"/>
      <c r="Z209" s="131"/>
      <c r="AA209" s="131"/>
      <c r="AB209" s="131"/>
      <c r="AC209" s="131"/>
      <c r="AD209" s="131"/>
      <c r="AE209" s="131"/>
      <c r="AF209" s="131"/>
      <c r="AG209" s="131"/>
      <c r="AH209" s="131"/>
      <c r="AI209" s="131"/>
      <c r="AJ209" s="131"/>
      <c r="AK209" s="131"/>
      <c r="AL209" s="131"/>
    </row>
    <row r="210" spans="1:38" hidden="1">
      <c r="A210" s="130"/>
      <c r="B210" s="130"/>
      <c r="C210" s="130"/>
      <c r="D210" s="130"/>
      <c r="E210" s="130"/>
      <c r="F210" s="130"/>
      <c r="G210" s="130"/>
      <c r="H210" s="130"/>
      <c r="I210" s="130"/>
      <c r="J210" s="130"/>
      <c r="K210" s="130"/>
      <c r="L210" s="130"/>
      <c r="M210" s="130"/>
      <c r="N210" s="130"/>
      <c r="O210" s="130"/>
      <c r="P210" s="130"/>
      <c r="Q210" s="130"/>
      <c r="R210" s="130"/>
      <c r="S210" s="130"/>
      <c r="T210" s="131"/>
      <c r="U210" s="131"/>
      <c r="V210" s="131"/>
      <c r="W210" s="131"/>
      <c r="X210" s="131"/>
      <c r="Y210" s="131"/>
      <c r="Z210" s="131"/>
      <c r="AA210" s="131"/>
      <c r="AB210" s="131"/>
      <c r="AC210" s="131"/>
      <c r="AD210" s="131"/>
      <c r="AE210" s="131"/>
      <c r="AF210" s="131"/>
      <c r="AG210" s="131"/>
      <c r="AH210" s="131"/>
      <c r="AI210" s="131"/>
      <c r="AJ210" s="131"/>
      <c r="AK210" s="131"/>
      <c r="AL210" s="131"/>
    </row>
    <row r="211" spans="1:38" hidden="1">
      <c r="A211" s="130"/>
      <c r="B211" s="130"/>
      <c r="C211" s="130"/>
      <c r="D211" s="130"/>
      <c r="E211" s="130"/>
      <c r="F211" s="130"/>
      <c r="G211" s="130"/>
      <c r="H211" s="130"/>
      <c r="I211" s="130"/>
      <c r="J211" s="130"/>
      <c r="K211" s="130"/>
      <c r="L211" s="130"/>
      <c r="M211" s="130"/>
      <c r="N211" s="130"/>
      <c r="O211" s="130"/>
      <c r="P211" s="130"/>
      <c r="Q211" s="130"/>
      <c r="R211" s="130"/>
      <c r="S211" s="130"/>
      <c r="T211" s="131"/>
      <c r="U211" s="131"/>
      <c r="V211" s="131"/>
      <c r="W211" s="131"/>
      <c r="X211" s="131"/>
      <c r="Y211" s="131"/>
      <c r="Z211" s="131"/>
      <c r="AA211" s="131"/>
      <c r="AB211" s="131"/>
      <c r="AC211" s="131"/>
      <c r="AD211" s="131"/>
      <c r="AE211" s="131"/>
      <c r="AF211" s="131"/>
      <c r="AG211" s="131"/>
      <c r="AH211" s="131"/>
      <c r="AI211" s="131"/>
      <c r="AJ211" s="131"/>
      <c r="AK211" s="131"/>
      <c r="AL211" s="131"/>
    </row>
    <row r="212" spans="1:38" hidden="1">
      <c r="A212" s="132"/>
      <c r="B212" s="133"/>
      <c r="C212" s="133"/>
      <c r="D212" s="133"/>
      <c r="E212" s="133"/>
      <c r="F212" s="133"/>
      <c r="G212" s="133"/>
      <c r="H212" s="133"/>
      <c r="I212" s="133"/>
      <c r="J212" s="133"/>
      <c r="K212" s="133"/>
      <c r="L212" s="133"/>
      <c r="M212" s="133"/>
      <c r="N212" s="133"/>
      <c r="O212" s="133"/>
      <c r="P212" s="133"/>
      <c r="Q212" s="133"/>
      <c r="R212" s="133"/>
      <c r="S212" s="130"/>
      <c r="T212" s="131"/>
      <c r="U212" s="131"/>
      <c r="V212" s="131"/>
      <c r="W212" s="131"/>
      <c r="X212" s="131"/>
      <c r="Y212" s="131"/>
      <c r="Z212" s="131"/>
      <c r="AA212" s="131"/>
      <c r="AB212" s="131"/>
      <c r="AC212" s="131"/>
      <c r="AD212" s="131"/>
      <c r="AE212" s="131"/>
      <c r="AF212" s="131"/>
      <c r="AG212" s="131"/>
      <c r="AH212" s="131"/>
      <c r="AI212" s="131"/>
      <c r="AJ212" s="131"/>
      <c r="AK212" s="131"/>
      <c r="AL212" s="131"/>
    </row>
    <row r="213" spans="1:38" hidden="1">
      <c r="A213" s="132"/>
      <c r="B213" s="134"/>
      <c r="C213" s="134"/>
      <c r="D213" s="134"/>
      <c r="E213" s="134"/>
      <c r="F213" s="134"/>
      <c r="G213" s="134"/>
      <c r="H213" s="134"/>
      <c r="I213" s="134"/>
      <c r="J213" s="134"/>
      <c r="K213" s="134"/>
      <c r="L213" s="134"/>
      <c r="M213" s="134"/>
      <c r="N213" s="134"/>
      <c r="O213" s="134"/>
      <c r="P213" s="134"/>
      <c r="Q213" s="134"/>
      <c r="R213" s="134"/>
      <c r="S213" s="130"/>
      <c r="T213" s="131"/>
      <c r="U213" s="131"/>
      <c r="V213" s="131"/>
      <c r="W213" s="131"/>
      <c r="X213" s="131"/>
      <c r="Y213" s="131"/>
      <c r="Z213" s="131"/>
      <c r="AA213" s="131"/>
      <c r="AB213" s="131"/>
      <c r="AC213" s="131"/>
      <c r="AD213" s="131"/>
      <c r="AE213" s="131"/>
      <c r="AF213" s="131"/>
      <c r="AG213" s="131"/>
      <c r="AH213" s="131"/>
      <c r="AI213" s="131"/>
      <c r="AJ213" s="131"/>
      <c r="AK213" s="131"/>
      <c r="AL213" s="131"/>
    </row>
    <row r="214" spans="1:38" hidden="1">
      <c r="A214" s="132"/>
      <c r="B214" s="134"/>
      <c r="C214" s="134"/>
      <c r="D214" s="134"/>
      <c r="E214" s="134"/>
      <c r="F214" s="134"/>
      <c r="G214" s="134"/>
      <c r="H214" s="134"/>
      <c r="I214" s="134"/>
      <c r="J214" s="134"/>
      <c r="K214" s="134"/>
      <c r="L214" s="134"/>
      <c r="M214" s="134"/>
      <c r="N214" s="134"/>
      <c r="O214" s="134"/>
      <c r="P214" s="134"/>
      <c r="Q214" s="134"/>
      <c r="R214" s="134"/>
      <c r="S214" s="130"/>
      <c r="T214" s="131"/>
      <c r="U214" s="131"/>
      <c r="V214" s="131"/>
      <c r="W214" s="131"/>
      <c r="X214" s="131"/>
      <c r="Y214" s="131"/>
      <c r="Z214" s="131"/>
      <c r="AA214" s="131"/>
      <c r="AB214" s="131"/>
      <c r="AC214" s="131"/>
      <c r="AD214" s="131"/>
      <c r="AE214" s="131"/>
      <c r="AF214" s="131"/>
      <c r="AG214" s="131"/>
      <c r="AH214" s="131"/>
      <c r="AI214" s="131"/>
      <c r="AJ214" s="131"/>
      <c r="AK214" s="131"/>
      <c r="AL214" s="131"/>
    </row>
    <row r="215" spans="1:38" hidden="1">
      <c r="A215" s="132"/>
      <c r="B215" s="134"/>
      <c r="C215" s="134"/>
      <c r="D215" s="134"/>
      <c r="E215" s="134"/>
      <c r="F215" s="134"/>
      <c r="G215" s="134"/>
      <c r="H215" s="134"/>
      <c r="I215" s="134"/>
      <c r="J215" s="134"/>
      <c r="K215" s="134"/>
      <c r="L215" s="134"/>
      <c r="M215" s="134"/>
      <c r="N215" s="134"/>
      <c r="O215" s="134"/>
      <c r="P215" s="134"/>
      <c r="Q215" s="134"/>
      <c r="R215" s="134"/>
      <c r="S215" s="130"/>
      <c r="T215" s="131"/>
      <c r="U215" s="131"/>
      <c r="V215" s="131"/>
      <c r="W215" s="131"/>
      <c r="X215" s="131"/>
      <c r="Y215" s="131"/>
      <c r="Z215" s="131"/>
      <c r="AA215" s="131"/>
      <c r="AB215" s="131"/>
      <c r="AC215" s="131"/>
      <c r="AD215" s="131"/>
      <c r="AE215" s="131"/>
      <c r="AF215" s="131"/>
      <c r="AG215" s="131"/>
      <c r="AH215" s="131"/>
      <c r="AI215" s="131"/>
      <c r="AJ215" s="131"/>
      <c r="AK215" s="131"/>
      <c r="AL215" s="131"/>
    </row>
    <row r="216" spans="1:38" hidden="1">
      <c r="A216" s="132"/>
      <c r="B216" s="134"/>
      <c r="C216" s="134"/>
      <c r="D216" s="134"/>
      <c r="E216" s="134"/>
      <c r="F216" s="134"/>
      <c r="G216" s="134"/>
      <c r="H216" s="134"/>
      <c r="I216" s="134"/>
      <c r="J216" s="134"/>
      <c r="K216" s="134"/>
      <c r="L216" s="134"/>
      <c r="M216" s="134"/>
      <c r="N216" s="134"/>
      <c r="O216" s="134"/>
      <c r="P216" s="134"/>
      <c r="Q216" s="134"/>
      <c r="R216" s="134"/>
      <c r="S216" s="130"/>
      <c r="T216" s="131"/>
      <c r="U216" s="131"/>
      <c r="V216" s="131"/>
      <c r="W216" s="131"/>
      <c r="X216" s="131"/>
      <c r="Y216" s="131"/>
      <c r="Z216" s="131"/>
      <c r="AA216" s="131"/>
      <c r="AB216" s="131"/>
      <c r="AC216" s="131"/>
      <c r="AD216" s="131"/>
      <c r="AE216" s="131"/>
      <c r="AF216" s="131"/>
      <c r="AG216" s="131"/>
      <c r="AH216" s="131"/>
      <c r="AI216" s="131"/>
      <c r="AJ216" s="131"/>
      <c r="AK216" s="131"/>
      <c r="AL216" s="131"/>
    </row>
    <row r="217" spans="1:38" hidden="1">
      <c r="A217" s="132"/>
      <c r="B217" s="134"/>
      <c r="C217" s="134"/>
      <c r="D217" s="134"/>
      <c r="E217" s="134"/>
      <c r="F217" s="134"/>
      <c r="G217" s="134"/>
      <c r="H217" s="134"/>
      <c r="I217" s="134"/>
      <c r="J217" s="134"/>
      <c r="K217" s="134"/>
      <c r="L217" s="134"/>
      <c r="M217" s="134"/>
      <c r="N217" s="134"/>
      <c r="O217" s="134"/>
      <c r="P217" s="134"/>
      <c r="Q217" s="134"/>
      <c r="R217" s="134"/>
      <c r="S217" s="130"/>
      <c r="T217" s="131"/>
      <c r="U217" s="131"/>
      <c r="V217" s="131"/>
      <c r="W217" s="131"/>
      <c r="X217" s="131"/>
      <c r="Y217" s="131"/>
      <c r="Z217" s="131"/>
      <c r="AA217" s="131"/>
      <c r="AB217" s="131"/>
      <c r="AC217" s="131"/>
      <c r="AD217" s="131"/>
      <c r="AE217" s="131"/>
      <c r="AF217" s="131"/>
      <c r="AG217" s="131"/>
      <c r="AH217" s="131"/>
      <c r="AI217" s="131"/>
      <c r="AJ217" s="131"/>
      <c r="AK217" s="131"/>
      <c r="AL217" s="131"/>
    </row>
    <row r="218" spans="1:38" hidden="1">
      <c r="A218" s="132"/>
      <c r="B218" s="134"/>
      <c r="C218" s="134"/>
      <c r="D218" s="134"/>
      <c r="E218" s="134"/>
      <c r="F218" s="134"/>
      <c r="G218" s="134"/>
      <c r="H218" s="134"/>
      <c r="I218" s="134"/>
      <c r="J218" s="134"/>
      <c r="K218" s="134"/>
      <c r="L218" s="134"/>
      <c r="M218" s="134"/>
      <c r="N218" s="134"/>
      <c r="O218" s="134"/>
      <c r="P218" s="134"/>
      <c r="Q218" s="134"/>
      <c r="R218" s="134"/>
      <c r="S218" s="130"/>
      <c r="T218" s="131"/>
      <c r="U218" s="131"/>
      <c r="V218" s="131"/>
      <c r="W218" s="131"/>
      <c r="X218" s="131"/>
      <c r="Y218" s="131"/>
      <c r="Z218" s="131"/>
      <c r="AA218" s="131"/>
      <c r="AB218" s="131"/>
      <c r="AC218" s="131"/>
      <c r="AD218" s="131"/>
      <c r="AE218" s="131"/>
      <c r="AF218" s="131"/>
      <c r="AG218" s="131"/>
      <c r="AH218" s="131"/>
      <c r="AI218" s="131"/>
      <c r="AJ218" s="131"/>
      <c r="AK218" s="131"/>
      <c r="AL218" s="131"/>
    </row>
    <row r="219" spans="1:38" hidden="1">
      <c r="A219" s="132"/>
      <c r="B219" s="134"/>
      <c r="C219" s="134"/>
      <c r="D219" s="134"/>
      <c r="E219" s="134"/>
      <c r="F219" s="134"/>
      <c r="G219" s="134"/>
      <c r="H219" s="134"/>
      <c r="I219" s="134"/>
      <c r="J219" s="134"/>
      <c r="K219" s="134"/>
      <c r="L219" s="134"/>
      <c r="M219" s="134"/>
      <c r="N219" s="134"/>
      <c r="O219" s="134"/>
      <c r="P219" s="134"/>
      <c r="Q219" s="134"/>
      <c r="R219" s="134"/>
      <c r="S219" s="130"/>
      <c r="T219" s="131"/>
      <c r="U219" s="131"/>
      <c r="V219" s="131"/>
      <c r="W219" s="131"/>
      <c r="X219" s="131"/>
      <c r="Y219" s="131"/>
      <c r="Z219" s="131"/>
      <c r="AA219" s="131"/>
      <c r="AB219" s="131"/>
      <c r="AC219" s="131"/>
      <c r="AD219" s="131"/>
      <c r="AE219" s="131"/>
      <c r="AF219" s="131"/>
      <c r="AG219" s="131"/>
      <c r="AH219" s="131"/>
      <c r="AI219" s="131"/>
      <c r="AJ219" s="131"/>
      <c r="AK219" s="131"/>
      <c r="AL219" s="131"/>
    </row>
    <row r="220" spans="1:38" hidden="1">
      <c r="A220" s="132"/>
      <c r="B220" s="134"/>
      <c r="C220" s="134"/>
      <c r="D220" s="134"/>
      <c r="E220" s="134"/>
      <c r="F220" s="134"/>
      <c r="G220" s="134"/>
      <c r="H220" s="134"/>
      <c r="I220" s="134"/>
      <c r="J220" s="134"/>
      <c r="K220" s="134"/>
      <c r="L220" s="134"/>
      <c r="M220" s="134"/>
      <c r="N220" s="134"/>
      <c r="O220" s="134"/>
      <c r="P220" s="134"/>
      <c r="Q220" s="134"/>
      <c r="R220" s="134"/>
      <c r="S220" s="130"/>
      <c r="T220" s="131"/>
      <c r="U220" s="131"/>
      <c r="V220" s="131"/>
      <c r="W220" s="131"/>
      <c r="X220" s="131"/>
      <c r="Y220" s="131"/>
      <c r="Z220" s="131"/>
      <c r="AA220" s="131"/>
      <c r="AB220" s="131"/>
      <c r="AC220" s="131"/>
      <c r="AD220" s="131"/>
      <c r="AE220" s="131"/>
      <c r="AF220" s="131"/>
      <c r="AG220" s="131"/>
      <c r="AH220" s="131"/>
      <c r="AI220" s="131"/>
      <c r="AJ220" s="131"/>
      <c r="AK220" s="131"/>
      <c r="AL220" s="131"/>
    </row>
    <row r="221" spans="1:38" hidden="1">
      <c r="A221" s="132"/>
      <c r="B221" s="134"/>
      <c r="C221" s="134"/>
      <c r="D221" s="134"/>
      <c r="E221" s="134"/>
      <c r="F221" s="134"/>
      <c r="G221" s="134"/>
      <c r="H221" s="134"/>
      <c r="I221" s="134"/>
      <c r="J221" s="134"/>
      <c r="K221" s="134"/>
      <c r="L221" s="134"/>
      <c r="M221" s="134"/>
      <c r="N221" s="134"/>
      <c r="O221" s="134"/>
      <c r="P221" s="134"/>
      <c r="Q221" s="134"/>
      <c r="R221" s="134"/>
      <c r="S221" s="130"/>
      <c r="T221" s="131"/>
      <c r="U221" s="131"/>
      <c r="V221" s="131"/>
      <c r="W221" s="131"/>
      <c r="X221" s="131"/>
      <c r="Y221" s="131"/>
      <c r="Z221" s="131"/>
      <c r="AA221" s="131"/>
      <c r="AB221" s="131"/>
      <c r="AC221" s="131"/>
      <c r="AD221" s="131"/>
      <c r="AE221" s="131"/>
      <c r="AF221" s="131"/>
      <c r="AG221" s="131"/>
      <c r="AH221" s="131"/>
      <c r="AI221" s="131"/>
      <c r="AJ221" s="131"/>
      <c r="AK221" s="131"/>
      <c r="AL221" s="131"/>
    </row>
    <row r="222" spans="1:38" hidden="1">
      <c r="A222" s="132"/>
      <c r="B222" s="134"/>
      <c r="C222" s="134"/>
      <c r="D222" s="134"/>
      <c r="E222" s="134"/>
      <c r="F222" s="134"/>
      <c r="G222" s="134"/>
      <c r="H222" s="134"/>
      <c r="I222" s="134"/>
      <c r="J222" s="134"/>
      <c r="K222" s="134"/>
      <c r="L222" s="134"/>
      <c r="M222" s="134"/>
      <c r="N222" s="134"/>
      <c r="O222" s="134"/>
      <c r="P222" s="134"/>
      <c r="Q222" s="134"/>
      <c r="R222" s="134"/>
      <c r="S222" s="130"/>
      <c r="T222" s="131"/>
      <c r="U222" s="131"/>
      <c r="V222" s="131"/>
      <c r="W222" s="131"/>
      <c r="X222" s="131"/>
      <c r="Y222" s="131"/>
      <c r="Z222" s="131"/>
      <c r="AA222" s="131"/>
      <c r="AB222" s="131"/>
      <c r="AC222" s="131"/>
      <c r="AD222" s="131"/>
      <c r="AE222" s="131"/>
      <c r="AF222" s="131"/>
      <c r="AG222" s="131"/>
      <c r="AH222" s="131"/>
      <c r="AI222" s="131"/>
      <c r="AJ222" s="131"/>
      <c r="AK222" s="131"/>
      <c r="AL222" s="131"/>
    </row>
    <row r="223" spans="1:38" hidden="1">
      <c r="A223" s="132"/>
      <c r="B223" s="134"/>
      <c r="C223" s="134"/>
      <c r="D223" s="134"/>
      <c r="E223" s="134"/>
      <c r="F223" s="134"/>
      <c r="G223" s="134"/>
      <c r="H223" s="134"/>
      <c r="I223" s="134"/>
      <c r="J223" s="134"/>
      <c r="K223" s="134"/>
      <c r="L223" s="134"/>
      <c r="M223" s="134"/>
      <c r="N223" s="134"/>
      <c r="O223" s="134"/>
      <c r="P223" s="134"/>
      <c r="Q223" s="134"/>
      <c r="R223" s="134"/>
      <c r="S223" s="130"/>
      <c r="T223" s="131"/>
      <c r="U223" s="131"/>
      <c r="V223" s="131"/>
      <c r="W223" s="131"/>
      <c r="X223" s="131"/>
      <c r="Y223" s="131"/>
      <c r="Z223" s="131"/>
      <c r="AA223" s="131"/>
      <c r="AB223" s="131"/>
      <c r="AC223" s="131"/>
      <c r="AD223" s="131"/>
      <c r="AE223" s="131"/>
      <c r="AF223" s="131"/>
      <c r="AG223" s="131"/>
      <c r="AH223" s="131"/>
      <c r="AI223" s="131"/>
      <c r="AJ223" s="131"/>
      <c r="AK223" s="131"/>
      <c r="AL223" s="131"/>
    </row>
    <row r="224" spans="1:38" hidden="1">
      <c r="A224" s="132"/>
      <c r="B224" s="134"/>
      <c r="C224" s="134"/>
      <c r="D224" s="134"/>
      <c r="E224" s="134"/>
      <c r="F224" s="134"/>
      <c r="G224" s="134"/>
      <c r="H224" s="134"/>
      <c r="I224" s="134"/>
      <c r="J224" s="134"/>
      <c r="K224" s="134"/>
      <c r="L224" s="134"/>
      <c r="M224" s="134"/>
      <c r="N224" s="134"/>
      <c r="O224" s="134"/>
      <c r="P224" s="134"/>
      <c r="Q224" s="134"/>
      <c r="R224" s="134"/>
      <c r="S224" s="130"/>
      <c r="T224" s="131"/>
      <c r="U224" s="131"/>
      <c r="V224" s="131"/>
      <c r="W224" s="131"/>
      <c r="X224" s="131"/>
      <c r="Y224" s="131"/>
      <c r="Z224" s="131"/>
      <c r="AA224" s="131"/>
      <c r="AB224" s="131"/>
      <c r="AC224" s="131"/>
      <c r="AD224" s="131"/>
      <c r="AE224" s="131"/>
      <c r="AF224" s="131"/>
      <c r="AG224" s="131"/>
      <c r="AH224" s="131"/>
      <c r="AI224" s="131"/>
      <c r="AJ224" s="131"/>
      <c r="AK224" s="131"/>
      <c r="AL224" s="131"/>
    </row>
    <row r="225" spans="1:38" hidden="1">
      <c r="A225" s="132"/>
      <c r="B225" s="134"/>
      <c r="C225" s="134"/>
      <c r="D225" s="134"/>
      <c r="E225" s="134"/>
      <c r="F225" s="134"/>
      <c r="G225" s="134"/>
      <c r="H225" s="134"/>
      <c r="I225" s="134"/>
      <c r="J225" s="134"/>
      <c r="K225" s="134"/>
      <c r="L225" s="134"/>
      <c r="M225" s="134"/>
      <c r="N225" s="134"/>
      <c r="O225" s="134"/>
      <c r="P225" s="134"/>
      <c r="Q225" s="134"/>
      <c r="R225" s="134"/>
      <c r="S225" s="130"/>
      <c r="T225" s="131"/>
      <c r="U225" s="131"/>
      <c r="V225" s="131"/>
      <c r="W225" s="131"/>
      <c r="X225" s="131"/>
      <c r="Y225" s="131"/>
      <c r="Z225" s="131"/>
      <c r="AA225" s="131"/>
      <c r="AB225" s="131"/>
      <c r="AC225" s="131"/>
      <c r="AD225" s="131"/>
      <c r="AE225" s="131"/>
      <c r="AF225" s="131"/>
      <c r="AG225" s="131"/>
      <c r="AH225" s="131"/>
      <c r="AI225" s="131"/>
      <c r="AJ225" s="131"/>
      <c r="AK225" s="131"/>
      <c r="AL225" s="131"/>
    </row>
    <row r="226" spans="1:38" hidden="1">
      <c r="A226" s="132"/>
      <c r="B226" s="134"/>
      <c r="C226" s="134"/>
      <c r="D226" s="134"/>
      <c r="E226" s="134"/>
      <c r="F226" s="134"/>
      <c r="G226" s="134"/>
      <c r="H226" s="134"/>
      <c r="I226" s="134"/>
      <c r="J226" s="134"/>
      <c r="K226" s="134"/>
      <c r="L226" s="134"/>
      <c r="M226" s="134"/>
      <c r="N226" s="134"/>
      <c r="O226" s="134"/>
      <c r="P226" s="134"/>
      <c r="Q226" s="134"/>
      <c r="R226" s="134"/>
      <c r="S226" s="130"/>
      <c r="T226" s="131"/>
      <c r="U226" s="131"/>
      <c r="V226" s="131"/>
      <c r="W226" s="131"/>
      <c r="X226" s="131"/>
      <c r="Y226" s="131"/>
      <c r="Z226" s="131"/>
      <c r="AA226" s="131"/>
      <c r="AB226" s="131"/>
      <c r="AC226" s="131"/>
      <c r="AD226" s="131"/>
      <c r="AE226" s="131"/>
      <c r="AF226" s="131"/>
      <c r="AG226" s="131"/>
      <c r="AH226" s="131"/>
      <c r="AI226" s="131"/>
      <c r="AJ226" s="131"/>
      <c r="AK226" s="131"/>
      <c r="AL226" s="131"/>
    </row>
    <row r="227" spans="1:38" hidden="1">
      <c r="A227" s="132"/>
      <c r="B227" s="134"/>
      <c r="C227" s="134"/>
      <c r="D227" s="134"/>
      <c r="E227" s="134"/>
      <c r="F227" s="134"/>
      <c r="G227" s="134"/>
      <c r="H227" s="134"/>
      <c r="I227" s="134"/>
      <c r="J227" s="134"/>
      <c r="K227" s="134"/>
      <c r="L227" s="134"/>
      <c r="M227" s="134"/>
      <c r="N227" s="134"/>
      <c r="O227" s="134"/>
      <c r="P227" s="134"/>
      <c r="Q227" s="134"/>
      <c r="R227" s="134"/>
      <c r="S227" s="130"/>
      <c r="T227" s="131"/>
      <c r="U227" s="131"/>
      <c r="V227" s="131"/>
      <c r="W227" s="131"/>
      <c r="X227" s="131"/>
      <c r="Y227" s="131"/>
      <c r="Z227" s="131"/>
      <c r="AA227" s="131"/>
      <c r="AB227" s="131"/>
      <c r="AC227" s="131"/>
      <c r="AD227" s="131"/>
      <c r="AE227" s="131"/>
      <c r="AF227" s="131"/>
      <c r="AG227" s="131"/>
      <c r="AH227" s="131"/>
      <c r="AI227" s="131"/>
      <c r="AJ227" s="131"/>
      <c r="AK227" s="131"/>
      <c r="AL227" s="131"/>
    </row>
    <row r="228" spans="1:38" hidden="1">
      <c r="A228" s="132"/>
      <c r="B228" s="134"/>
      <c r="C228" s="134"/>
      <c r="D228" s="134"/>
      <c r="E228" s="134"/>
      <c r="F228" s="134"/>
      <c r="G228" s="134"/>
      <c r="H228" s="134"/>
      <c r="I228" s="134"/>
      <c r="J228" s="134"/>
      <c r="K228" s="134"/>
      <c r="L228" s="134"/>
      <c r="M228" s="134"/>
      <c r="N228" s="134"/>
      <c r="O228" s="134"/>
      <c r="P228" s="134"/>
      <c r="Q228" s="134"/>
      <c r="R228" s="134"/>
      <c r="S228" s="130"/>
      <c r="T228" s="131"/>
      <c r="U228" s="131"/>
      <c r="V228" s="131"/>
      <c r="W228" s="131"/>
      <c r="X228" s="131"/>
      <c r="Y228" s="131"/>
      <c r="Z228" s="131"/>
      <c r="AA228" s="131"/>
      <c r="AB228" s="131"/>
      <c r="AC228" s="131"/>
      <c r="AD228" s="131"/>
      <c r="AE228" s="131"/>
      <c r="AF228" s="131"/>
      <c r="AG228" s="131"/>
      <c r="AH228" s="131"/>
      <c r="AI228" s="131"/>
      <c r="AJ228" s="131"/>
      <c r="AK228" s="131"/>
      <c r="AL228" s="131"/>
    </row>
    <row r="229" spans="1:38" hidden="1">
      <c r="A229" s="132"/>
      <c r="B229" s="134"/>
      <c r="C229" s="134"/>
      <c r="D229" s="134"/>
      <c r="E229" s="134"/>
      <c r="F229" s="134"/>
      <c r="G229" s="134"/>
      <c r="H229" s="134"/>
      <c r="I229" s="134"/>
      <c r="J229" s="134"/>
      <c r="K229" s="134"/>
      <c r="L229" s="134"/>
      <c r="M229" s="134"/>
      <c r="N229" s="134"/>
      <c r="O229" s="134"/>
      <c r="P229" s="134"/>
      <c r="Q229" s="134"/>
      <c r="R229" s="134"/>
      <c r="S229" s="130"/>
      <c r="T229" s="131"/>
      <c r="U229" s="131"/>
      <c r="V229" s="131"/>
      <c r="W229" s="131"/>
      <c r="X229" s="131"/>
      <c r="Y229" s="131"/>
      <c r="Z229" s="131"/>
      <c r="AA229" s="131"/>
      <c r="AB229" s="131"/>
      <c r="AC229" s="131"/>
      <c r="AD229" s="131"/>
      <c r="AE229" s="131"/>
      <c r="AF229" s="131"/>
      <c r="AG229" s="131"/>
      <c r="AH229" s="131"/>
      <c r="AI229" s="131"/>
      <c r="AJ229" s="131"/>
      <c r="AK229" s="131"/>
      <c r="AL229" s="131"/>
    </row>
    <row r="230" spans="1:38" hidden="1">
      <c r="A230" s="132"/>
      <c r="B230" s="134"/>
      <c r="C230" s="134"/>
      <c r="D230" s="134"/>
      <c r="E230" s="134"/>
      <c r="F230" s="134"/>
      <c r="G230" s="134"/>
      <c r="H230" s="134"/>
      <c r="I230" s="134"/>
      <c r="J230" s="134"/>
      <c r="K230" s="134"/>
      <c r="L230" s="134"/>
      <c r="M230" s="134"/>
      <c r="N230" s="134"/>
      <c r="O230" s="134"/>
      <c r="P230" s="134"/>
      <c r="Q230" s="134"/>
      <c r="R230" s="134"/>
      <c r="S230" s="130"/>
      <c r="T230" s="131"/>
      <c r="U230" s="131"/>
      <c r="V230" s="131"/>
      <c r="W230" s="131"/>
      <c r="X230" s="131"/>
      <c r="Y230" s="131"/>
      <c r="Z230" s="131"/>
      <c r="AA230" s="131"/>
      <c r="AB230" s="131"/>
      <c r="AC230" s="131"/>
      <c r="AD230" s="131"/>
      <c r="AE230" s="131"/>
      <c r="AF230" s="131"/>
      <c r="AG230" s="131"/>
      <c r="AH230" s="131"/>
      <c r="AI230" s="131"/>
      <c r="AJ230" s="131"/>
      <c r="AK230" s="131"/>
      <c r="AL230" s="131"/>
    </row>
    <row r="231" spans="1:38" hidden="1">
      <c r="A231" s="132"/>
      <c r="B231" s="134"/>
      <c r="C231" s="134"/>
      <c r="D231" s="134"/>
      <c r="E231" s="134"/>
      <c r="F231" s="134"/>
      <c r="G231" s="134"/>
      <c r="H231" s="134"/>
      <c r="I231" s="134"/>
      <c r="J231" s="134"/>
      <c r="K231" s="134"/>
      <c r="L231" s="134"/>
      <c r="M231" s="134"/>
      <c r="N231" s="134"/>
      <c r="O231" s="134"/>
      <c r="P231" s="134"/>
      <c r="Q231" s="134"/>
      <c r="R231" s="134"/>
      <c r="S231" s="130"/>
      <c r="T231" s="131"/>
      <c r="U231" s="131"/>
      <c r="V231" s="131"/>
      <c r="W231" s="131"/>
      <c r="X231" s="131"/>
      <c r="Y231" s="131"/>
      <c r="Z231" s="131"/>
      <c r="AA231" s="131"/>
      <c r="AB231" s="131"/>
      <c r="AC231" s="131"/>
      <c r="AD231" s="131"/>
      <c r="AE231" s="131"/>
      <c r="AF231" s="131"/>
      <c r="AG231" s="131"/>
      <c r="AH231" s="131"/>
      <c r="AI231" s="131"/>
      <c r="AJ231" s="131"/>
      <c r="AK231" s="131"/>
      <c r="AL231" s="131"/>
    </row>
    <row r="232" spans="1:38" hidden="1">
      <c r="A232" s="132"/>
      <c r="B232" s="134"/>
      <c r="C232" s="134"/>
      <c r="D232" s="134"/>
      <c r="E232" s="134"/>
      <c r="F232" s="134"/>
      <c r="G232" s="134"/>
      <c r="H232" s="134"/>
      <c r="I232" s="134"/>
      <c r="J232" s="134"/>
      <c r="K232" s="134"/>
      <c r="L232" s="134"/>
      <c r="M232" s="134"/>
      <c r="N232" s="134"/>
      <c r="O232" s="134"/>
      <c r="P232" s="134"/>
      <c r="Q232" s="134"/>
      <c r="R232" s="134"/>
      <c r="S232" s="130"/>
      <c r="T232" s="131"/>
      <c r="U232" s="131"/>
      <c r="V232" s="131"/>
      <c r="W232" s="131"/>
      <c r="X232" s="131"/>
      <c r="Y232" s="131"/>
      <c r="Z232" s="131"/>
      <c r="AA232" s="131"/>
      <c r="AB232" s="131"/>
      <c r="AC232" s="131"/>
      <c r="AD232" s="131"/>
      <c r="AE232" s="131"/>
      <c r="AF232" s="131"/>
      <c r="AG232" s="131"/>
      <c r="AH232" s="131"/>
      <c r="AI232" s="131"/>
      <c r="AJ232" s="131"/>
      <c r="AK232" s="131"/>
      <c r="AL232" s="131"/>
    </row>
    <row r="233" spans="1:38" hidden="1">
      <c r="A233" s="132"/>
      <c r="B233" s="134"/>
      <c r="C233" s="134"/>
      <c r="D233" s="134"/>
      <c r="E233" s="134"/>
      <c r="F233" s="134"/>
      <c r="G233" s="134"/>
      <c r="H233" s="134"/>
      <c r="I233" s="134"/>
      <c r="J233" s="134"/>
      <c r="K233" s="134"/>
      <c r="L233" s="134"/>
      <c r="M233" s="134"/>
      <c r="N233" s="134"/>
      <c r="O233" s="134"/>
      <c r="P233" s="134"/>
      <c r="Q233" s="134"/>
      <c r="R233" s="134"/>
      <c r="S233" s="130"/>
      <c r="T233" s="131"/>
      <c r="U233" s="131"/>
      <c r="V233" s="131"/>
      <c r="W233" s="131"/>
      <c r="X233" s="131"/>
      <c r="Y233" s="131"/>
      <c r="Z233" s="131"/>
      <c r="AA233" s="131"/>
      <c r="AB233" s="131"/>
      <c r="AC233" s="131"/>
      <c r="AD233" s="131"/>
      <c r="AE233" s="131"/>
      <c r="AF233" s="131"/>
      <c r="AG233" s="131"/>
      <c r="AH233" s="131"/>
      <c r="AI233" s="131"/>
      <c r="AJ233" s="131"/>
      <c r="AK233" s="131"/>
      <c r="AL233" s="131"/>
    </row>
    <row r="234" spans="1:38" hidden="1">
      <c r="A234" s="132"/>
      <c r="B234" s="134"/>
      <c r="C234" s="134"/>
      <c r="D234" s="134"/>
      <c r="E234" s="134"/>
      <c r="F234" s="134"/>
      <c r="G234" s="134"/>
      <c r="H234" s="134"/>
      <c r="I234" s="134"/>
      <c r="J234" s="134"/>
      <c r="K234" s="134"/>
      <c r="L234" s="134"/>
      <c r="M234" s="134"/>
      <c r="N234" s="134"/>
      <c r="O234" s="134"/>
      <c r="P234" s="134"/>
      <c r="Q234" s="134"/>
      <c r="R234" s="134"/>
      <c r="S234" s="130"/>
      <c r="T234" s="131"/>
      <c r="U234" s="131"/>
      <c r="V234" s="131"/>
      <c r="W234" s="131"/>
      <c r="X234" s="131"/>
      <c r="Y234" s="131"/>
      <c r="Z234" s="131"/>
      <c r="AA234" s="131"/>
      <c r="AB234" s="131"/>
      <c r="AC234" s="131"/>
      <c r="AD234" s="131"/>
      <c r="AE234" s="131"/>
      <c r="AF234" s="131"/>
      <c r="AG234" s="131"/>
      <c r="AH234" s="131"/>
      <c r="AI234" s="131"/>
      <c r="AJ234" s="131"/>
      <c r="AK234" s="131"/>
      <c r="AL234" s="131"/>
    </row>
    <row r="235" spans="1:38" hidden="1">
      <c r="A235" s="132"/>
      <c r="B235" s="134"/>
      <c r="C235" s="134"/>
      <c r="D235" s="134"/>
      <c r="E235" s="134"/>
      <c r="F235" s="134"/>
      <c r="G235" s="134"/>
      <c r="H235" s="134"/>
      <c r="I235" s="134"/>
      <c r="J235" s="134"/>
      <c r="K235" s="134"/>
      <c r="L235" s="134"/>
      <c r="M235" s="134"/>
      <c r="N235" s="134"/>
      <c r="O235" s="134"/>
      <c r="P235" s="134"/>
      <c r="Q235" s="134"/>
      <c r="R235" s="134"/>
      <c r="S235" s="130"/>
      <c r="T235" s="131"/>
      <c r="U235" s="131"/>
      <c r="V235" s="131"/>
      <c r="W235" s="131"/>
      <c r="X235" s="131"/>
      <c r="Y235" s="131"/>
      <c r="Z235" s="131"/>
      <c r="AA235" s="131"/>
      <c r="AB235" s="131"/>
      <c r="AC235" s="131"/>
      <c r="AD235" s="131"/>
      <c r="AE235" s="131"/>
      <c r="AF235" s="131"/>
      <c r="AG235" s="131"/>
      <c r="AH235" s="131"/>
      <c r="AI235" s="131"/>
      <c r="AJ235" s="131"/>
      <c r="AK235" s="131"/>
      <c r="AL235" s="131"/>
    </row>
    <row r="236" spans="1:38" hidden="1">
      <c r="A236" s="132"/>
      <c r="B236" s="134"/>
      <c r="C236" s="134"/>
      <c r="D236" s="134"/>
      <c r="E236" s="134"/>
      <c r="F236" s="134"/>
      <c r="G236" s="134"/>
      <c r="H236" s="134"/>
      <c r="I236" s="134"/>
      <c r="J236" s="134"/>
      <c r="K236" s="134"/>
      <c r="L236" s="134"/>
      <c r="M236" s="134"/>
      <c r="N236" s="134"/>
      <c r="O236" s="134"/>
      <c r="P236" s="134"/>
      <c r="Q236" s="134"/>
      <c r="R236" s="134"/>
      <c r="S236" s="130"/>
      <c r="T236" s="131"/>
      <c r="U236" s="131"/>
      <c r="V236" s="131"/>
      <c r="W236" s="131"/>
      <c r="X236" s="131"/>
      <c r="Y236" s="131"/>
      <c r="Z236" s="131"/>
      <c r="AA236" s="131"/>
      <c r="AB236" s="131"/>
      <c r="AC236" s="131"/>
      <c r="AD236" s="131"/>
      <c r="AE236" s="131"/>
      <c r="AF236" s="131"/>
      <c r="AG236" s="131"/>
      <c r="AH236" s="131"/>
      <c r="AI236" s="131"/>
      <c r="AJ236" s="131"/>
      <c r="AK236" s="131"/>
      <c r="AL236" s="131"/>
    </row>
    <row r="237" spans="1:38" hidden="1">
      <c r="A237" s="132"/>
      <c r="B237" s="134"/>
      <c r="C237" s="134"/>
      <c r="D237" s="134"/>
      <c r="E237" s="134"/>
      <c r="F237" s="134"/>
      <c r="G237" s="134"/>
      <c r="H237" s="134"/>
      <c r="I237" s="134"/>
      <c r="J237" s="134"/>
      <c r="K237" s="134"/>
      <c r="L237" s="134"/>
      <c r="M237" s="134"/>
      <c r="N237" s="134"/>
      <c r="O237" s="134"/>
      <c r="P237" s="134"/>
      <c r="Q237" s="134"/>
      <c r="R237" s="134"/>
      <c r="S237" s="130"/>
      <c r="T237" s="131"/>
      <c r="U237" s="131"/>
      <c r="V237" s="131"/>
      <c r="W237" s="131"/>
      <c r="X237" s="131"/>
      <c r="Y237" s="131"/>
      <c r="Z237" s="131"/>
      <c r="AA237" s="131"/>
      <c r="AB237" s="131"/>
      <c r="AC237" s="131"/>
      <c r="AD237" s="131"/>
      <c r="AE237" s="131"/>
      <c r="AF237" s="131"/>
      <c r="AG237" s="131"/>
      <c r="AH237" s="131"/>
      <c r="AI237" s="131"/>
      <c r="AJ237" s="131"/>
      <c r="AK237" s="131"/>
      <c r="AL237" s="131"/>
    </row>
    <row r="238" spans="1:38" hidden="1">
      <c r="A238" s="132"/>
      <c r="B238" s="134"/>
      <c r="C238" s="134"/>
      <c r="D238" s="134"/>
      <c r="E238" s="134"/>
      <c r="F238" s="134"/>
      <c r="G238" s="134"/>
      <c r="H238" s="134"/>
      <c r="I238" s="134"/>
      <c r="J238" s="134"/>
      <c r="K238" s="134"/>
      <c r="L238" s="134"/>
      <c r="M238" s="134"/>
      <c r="N238" s="134"/>
      <c r="O238" s="134"/>
      <c r="P238" s="134"/>
      <c r="Q238" s="134"/>
      <c r="R238" s="134"/>
      <c r="S238" s="130"/>
      <c r="T238" s="131"/>
      <c r="U238" s="131"/>
      <c r="V238" s="131"/>
      <c r="W238" s="131"/>
      <c r="X238" s="131"/>
      <c r="Y238" s="131"/>
      <c r="Z238" s="131"/>
      <c r="AA238" s="131"/>
      <c r="AB238" s="131"/>
      <c r="AC238" s="131"/>
      <c r="AD238" s="131"/>
      <c r="AE238" s="131"/>
      <c r="AF238" s="131"/>
      <c r="AG238" s="131"/>
      <c r="AH238" s="131"/>
      <c r="AI238" s="131"/>
      <c r="AJ238" s="131"/>
      <c r="AK238" s="131"/>
      <c r="AL238" s="131"/>
    </row>
    <row r="239" spans="1:38" hidden="1">
      <c r="A239" s="132"/>
      <c r="B239" s="134"/>
      <c r="C239" s="134"/>
      <c r="D239" s="134"/>
      <c r="E239" s="134"/>
      <c r="F239" s="134"/>
      <c r="G239" s="134"/>
      <c r="H239" s="134"/>
      <c r="I239" s="134"/>
      <c r="J239" s="134"/>
      <c r="K239" s="134"/>
      <c r="L239" s="134"/>
      <c r="M239" s="134"/>
      <c r="N239" s="134"/>
      <c r="O239" s="134"/>
      <c r="P239" s="134"/>
      <c r="Q239" s="134"/>
      <c r="R239" s="134"/>
      <c r="S239" s="130"/>
      <c r="T239" s="131"/>
      <c r="U239" s="131"/>
      <c r="V239" s="131"/>
      <c r="W239" s="131"/>
      <c r="X239" s="131"/>
      <c r="Y239" s="131"/>
      <c r="Z239" s="131"/>
      <c r="AA239" s="131"/>
      <c r="AB239" s="131"/>
      <c r="AC239" s="131"/>
      <c r="AD239" s="131"/>
      <c r="AE239" s="131"/>
      <c r="AF239" s="131"/>
      <c r="AG239" s="131"/>
      <c r="AH239" s="131"/>
      <c r="AI239" s="131"/>
      <c r="AJ239" s="131"/>
      <c r="AK239" s="131"/>
      <c r="AL239" s="131"/>
    </row>
    <row r="240" spans="1:38" hidden="1">
      <c r="A240" s="132"/>
      <c r="B240" s="134"/>
      <c r="C240" s="134"/>
      <c r="D240" s="134"/>
      <c r="E240" s="134"/>
      <c r="F240" s="134"/>
      <c r="G240" s="134"/>
      <c r="H240" s="134"/>
      <c r="I240" s="134"/>
      <c r="J240" s="134"/>
      <c r="K240" s="134"/>
      <c r="L240" s="134"/>
      <c r="M240" s="134"/>
      <c r="N240" s="134"/>
      <c r="O240" s="134"/>
      <c r="P240" s="134"/>
      <c r="Q240" s="134"/>
      <c r="R240" s="134"/>
      <c r="S240" s="130"/>
      <c r="T240" s="131"/>
      <c r="U240" s="131"/>
      <c r="V240" s="131"/>
      <c r="W240" s="131"/>
      <c r="X240" s="131"/>
      <c r="Y240" s="131"/>
      <c r="Z240" s="131"/>
      <c r="AA240" s="131"/>
      <c r="AB240" s="131"/>
      <c r="AC240" s="131"/>
      <c r="AD240" s="131"/>
      <c r="AE240" s="131"/>
      <c r="AF240" s="131"/>
      <c r="AG240" s="131"/>
      <c r="AH240" s="131"/>
      <c r="AI240" s="131"/>
      <c r="AJ240" s="131"/>
      <c r="AK240" s="131"/>
      <c r="AL240" s="131"/>
    </row>
    <row r="241" spans="1:38" hidden="1">
      <c r="A241" s="132"/>
      <c r="B241" s="134"/>
      <c r="C241" s="134"/>
      <c r="D241" s="134"/>
      <c r="E241" s="134"/>
      <c r="F241" s="134"/>
      <c r="G241" s="134"/>
      <c r="H241" s="134"/>
      <c r="I241" s="134"/>
      <c r="J241" s="134"/>
      <c r="K241" s="134"/>
      <c r="L241" s="134"/>
      <c r="M241" s="134"/>
      <c r="N241" s="134"/>
      <c r="O241" s="134"/>
      <c r="P241" s="134"/>
      <c r="Q241" s="134"/>
      <c r="R241" s="134"/>
      <c r="S241" s="130"/>
      <c r="T241" s="131"/>
      <c r="U241" s="131"/>
      <c r="V241" s="131"/>
      <c r="W241" s="131"/>
      <c r="X241" s="131"/>
      <c r="Y241" s="131"/>
      <c r="Z241" s="131"/>
      <c r="AA241" s="131"/>
      <c r="AB241" s="131"/>
      <c r="AC241" s="131"/>
      <c r="AD241" s="131"/>
      <c r="AE241" s="131"/>
      <c r="AF241" s="131"/>
      <c r="AG241" s="131"/>
      <c r="AH241" s="131"/>
      <c r="AI241" s="131"/>
      <c r="AJ241" s="131"/>
      <c r="AK241" s="131"/>
      <c r="AL241" s="131"/>
    </row>
    <row r="242" spans="1:38" hidden="1">
      <c r="A242" s="132"/>
      <c r="B242" s="134"/>
      <c r="C242" s="134"/>
      <c r="D242" s="134"/>
      <c r="E242" s="134"/>
      <c r="F242" s="134"/>
      <c r="G242" s="134"/>
      <c r="H242" s="134"/>
      <c r="I242" s="134"/>
      <c r="J242" s="134"/>
      <c r="K242" s="134"/>
      <c r="L242" s="134"/>
      <c r="M242" s="134"/>
      <c r="N242" s="134"/>
      <c r="O242" s="134"/>
      <c r="P242" s="134"/>
      <c r="Q242" s="134"/>
      <c r="R242" s="134"/>
      <c r="S242" s="130"/>
      <c r="T242" s="131"/>
      <c r="U242" s="131"/>
      <c r="V242" s="131"/>
      <c r="W242" s="131"/>
      <c r="X242" s="131"/>
      <c r="Y242" s="131"/>
      <c r="Z242" s="131"/>
      <c r="AA242" s="131"/>
      <c r="AB242" s="131"/>
      <c r="AC242" s="131"/>
      <c r="AD242" s="131"/>
      <c r="AE242" s="131"/>
      <c r="AF242" s="131"/>
      <c r="AG242" s="131"/>
      <c r="AH242" s="131"/>
      <c r="AI242" s="131"/>
      <c r="AJ242" s="131"/>
      <c r="AK242" s="131"/>
      <c r="AL242" s="131"/>
    </row>
    <row r="243" spans="1:38" hidden="1">
      <c r="A243" s="132"/>
      <c r="B243" s="134"/>
      <c r="C243" s="134"/>
      <c r="D243" s="134"/>
      <c r="E243" s="134"/>
      <c r="F243" s="134"/>
      <c r="G243" s="134"/>
      <c r="H243" s="134"/>
      <c r="I243" s="134"/>
      <c r="J243" s="134"/>
      <c r="K243" s="134"/>
      <c r="L243" s="134"/>
      <c r="M243" s="134"/>
      <c r="N243" s="134"/>
      <c r="O243" s="134"/>
      <c r="P243" s="134"/>
      <c r="Q243" s="134"/>
      <c r="R243" s="134"/>
      <c r="S243" s="130"/>
      <c r="T243" s="131"/>
      <c r="U243" s="131"/>
      <c r="V243" s="131"/>
      <c r="W243" s="131"/>
      <c r="X243" s="131"/>
      <c r="Y243" s="131"/>
      <c r="Z243" s="131"/>
      <c r="AA243" s="131"/>
      <c r="AB243" s="131"/>
      <c r="AC243" s="131"/>
      <c r="AD243" s="131"/>
      <c r="AE243" s="131"/>
      <c r="AF243" s="131"/>
      <c r="AG243" s="131"/>
      <c r="AH243" s="131"/>
      <c r="AI243" s="131"/>
      <c r="AJ243" s="131"/>
      <c r="AK243" s="131"/>
      <c r="AL243" s="131"/>
    </row>
    <row r="244" spans="1:38" hidden="1">
      <c r="A244" s="132"/>
      <c r="B244" s="134"/>
      <c r="C244" s="134"/>
      <c r="D244" s="134"/>
      <c r="E244" s="134"/>
      <c r="F244" s="134"/>
      <c r="G244" s="134"/>
      <c r="H244" s="134"/>
      <c r="I244" s="134"/>
      <c r="J244" s="134"/>
      <c r="K244" s="134"/>
      <c r="L244" s="134"/>
      <c r="M244" s="134"/>
      <c r="N244" s="134"/>
      <c r="O244" s="134"/>
      <c r="P244" s="134"/>
      <c r="Q244" s="134"/>
      <c r="R244" s="134"/>
      <c r="S244" s="130"/>
      <c r="T244" s="131"/>
      <c r="U244" s="131"/>
      <c r="V244" s="131"/>
      <c r="W244" s="131"/>
      <c r="X244" s="131"/>
      <c r="Y244" s="131"/>
      <c r="Z244" s="131"/>
      <c r="AA244" s="131"/>
      <c r="AB244" s="131"/>
      <c r="AC244" s="131"/>
      <c r="AD244" s="131"/>
      <c r="AE244" s="131"/>
      <c r="AF244" s="131"/>
      <c r="AG244" s="131"/>
      <c r="AH244" s="131"/>
      <c r="AI244" s="131"/>
      <c r="AJ244" s="131"/>
      <c r="AK244" s="131"/>
      <c r="AL244" s="131"/>
    </row>
    <row r="245" spans="1:38" hidden="1">
      <c r="A245" s="132"/>
      <c r="B245" s="134"/>
      <c r="C245" s="134"/>
      <c r="D245" s="134"/>
      <c r="E245" s="134"/>
      <c r="F245" s="134"/>
      <c r="G245" s="134"/>
      <c r="H245" s="134"/>
      <c r="I245" s="134"/>
      <c r="J245" s="134"/>
      <c r="K245" s="134"/>
      <c r="L245" s="134"/>
      <c r="M245" s="134"/>
      <c r="N245" s="134"/>
      <c r="O245" s="134"/>
      <c r="P245" s="134"/>
      <c r="Q245" s="134"/>
      <c r="R245" s="134"/>
      <c r="S245" s="130"/>
      <c r="T245" s="131"/>
      <c r="U245" s="131"/>
      <c r="V245" s="131"/>
      <c r="W245" s="131"/>
      <c r="X245" s="131"/>
      <c r="Y245" s="131"/>
      <c r="Z245" s="131"/>
      <c r="AA245" s="131"/>
      <c r="AB245" s="131"/>
      <c r="AC245" s="131"/>
      <c r="AD245" s="131"/>
      <c r="AE245" s="131"/>
      <c r="AF245" s="131"/>
      <c r="AG245" s="131"/>
      <c r="AH245" s="131"/>
      <c r="AI245" s="131"/>
      <c r="AJ245" s="131"/>
      <c r="AK245" s="131"/>
      <c r="AL245" s="131"/>
    </row>
    <row r="246" spans="1:38" hidden="1">
      <c r="A246" s="132"/>
      <c r="B246" s="134"/>
      <c r="C246" s="134"/>
      <c r="D246" s="134"/>
      <c r="E246" s="134"/>
      <c r="F246" s="134"/>
      <c r="G246" s="134"/>
      <c r="H246" s="134"/>
      <c r="I246" s="134"/>
      <c r="J246" s="134"/>
      <c r="K246" s="134"/>
      <c r="L246" s="134"/>
      <c r="M246" s="134"/>
      <c r="N246" s="134"/>
      <c r="O246" s="134"/>
      <c r="P246" s="134"/>
      <c r="Q246" s="134"/>
      <c r="R246" s="134"/>
      <c r="S246" s="130"/>
      <c r="T246" s="131"/>
      <c r="U246" s="131"/>
      <c r="V246" s="131"/>
      <c r="W246" s="131"/>
      <c r="X246" s="131"/>
      <c r="Y246" s="131"/>
      <c r="Z246" s="131"/>
      <c r="AA246" s="131"/>
      <c r="AB246" s="131"/>
      <c r="AC246" s="131"/>
      <c r="AD246" s="131"/>
      <c r="AE246" s="131"/>
      <c r="AF246" s="131"/>
      <c r="AG246" s="131"/>
      <c r="AH246" s="131"/>
      <c r="AI246" s="131"/>
      <c r="AJ246" s="131"/>
      <c r="AK246" s="131"/>
      <c r="AL246" s="131"/>
    </row>
    <row r="247" spans="1:38" hidden="1">
      <c r="A247" s="132"/>
      <c r="B247" s="134"/>
      <c r="C247" s="134"/>
      <c r="D247" s="134"/>
      <c r="E247" s="134"/>
      <c r="F247" s="134"/>
      <c r="G247" s="134"/>
      <c r="H247" s="134"/>
      <c r="I247" s="134"/>
      <c r="J247" s="134"/>
      <c r="K247" s="134"/>
      <c r="L247" s="134"/>
      <c r="M247" s="134"/>
      <c r="N247" s="134"/>
      <c r="O247" s="134"/>
      <c r="P247" s="134"/>
      <c r="Q247" s="134"/>
      <c r="R247" s="134"/>
      <c r="S247" s="130"/>
      <c r="T247" s="131"/>
      <c r="U247" s="131"/>
      <c r="V247" s="131"/>
      <c r="W247" s="131"/>
      <c r="X247" s="131"/>
      <c r="Y247" s="131"/>
      <c r="Z247" s="131"/>
      <c r="AA247" s="131"/>
      <c r="AB247" s="131"/>
      <c r="AC247" s="131"/>
      <c r="AD247" s="131"/>
      <c r="AE247" s="131"/>
      <c r="AF247" s="131"/>
      <c r="AG247" s="131"/>
      <c r="AH247" s="131"/>
      <c r="AI247" s="131"/>
      <c r="AJ247" s="131"/>
      <c r="AK247" s="131"/>
      <c r="AL247" s="131"/>
    </row>
    <row r="248" spans="1:38" hidden="1">
      <c r="A248" s="132"/>
      <c r="B248" s="134"/>
      <c r="C248" s="134"/>
      <c r="D248" s="134"/>
      <c r="E248" s="134"/>
      <c r="F248" s="134"/>
      <c r="G248" s="134"/>
      <c r="H248" s="134"/>
      <c r="I248" s="134"/>
      <c r="J248" s="134"/>
      <c r="K248" s="134"/>
      <c r="L248" s="134"/>
      <c r="M248" s="134"/>
      <c r="N248" s="134"/>
      <c r="O248" s="134"/>
      <c r="P248" s="134"/>
      <c r="Q248" s="134"/>
      <c r="R248" s="134"/>
      <c r="S248" s="130"/>
      <c r="T248" s="131"/>
      <c r="U248" s="131"/>
      <c r="V248" s="131"/>
      <c r="W248" s="131"/>
      <c r="X248" s="131"/>
      <c r="Y248" s="131"/>
      <c r="Z248" s="131"/>
      <c r="AA248" s="131"/>
      <c r="AB248" s="131"/>
      <c r="AC248" s="131"/>
      <c r="AD248" s="131"/>
      <c r="AE248" s="131"/>
      <c r="AF248" s="131"/>
      <c r="AG248" s="131"/>
      <c r="AH248" s="131"/>
      <c r="AI248" s="131"/>
      <c r="AJ248" s="131"/>
      <c r="AK248" s="131"/>
      <c r="AL248" s="131"/>
    </row>
    <row r="249" spans="1:38" hidden="1">
      <c r="A249" s="132"/>
      <c r="B249" s="134"/>
      <c r="C249" s="134"/>
      <c r="D249" s="134"/>
      <c r="E249" s="134"/>
      <c r="F249" s="134"/>
      <c r="G249" s="134"/>
      <c r="H249" s="134"/>
      <c r="I249" s="134"/>
      <c r="J249" s="134"/>
      <c r="K249" s="134"/>
      <c r="L249" s="134"/>
      <c r="M249" s="134"/>
      <c r="N249" s="134"/>
      <c r="O249" s="134"/>
      <c r="P249" s="134"/>
      <c r="Q249" s="134"/>
      <c r="R249" s="134"/>
      <c r="S249" s="130"/>
      <c r="T249" s="131"/>
      <c r="U249" s="131"/>
      <c r="V249" s="131"/>
      <c r="W249" s="131"/>
      <c r="X249" s="131"/>
      <c r="Y249" s="131"/>
      <c r="Z249" s="131"/>
      <c r="AA249" s="131"/>
      <c r="AB249" s="131"/>
      <c r="AC249" s="131"/>
      <c r="AD249" s="131"/>
      <c r="AE249" s="131"/>
      <c r="AF249" s="131"/>
      <c r="AG249" s="131"/>
      <c r="AH249" s="131"/>
      <c r="AI249" s="131"/>
      <c r="AJ249" s="131"/>
      <c r="AK249" s="131"/>
      <c r="AL249" s="131"/>
    </row>
    <row r="250" spans="1:38" hidden="1">
      <c r="A250" s="132"/>
      <c r="B250" s="134"/>
      <c r="C250" s="134"/>
      <c r="D250" s="134"/>
      <c r="E250" s="134"/>
      <c r="F250" s="134"/>
      <c r="G250" s="134"/>
      <c r="H250" s="134"/>
      <c r="I250" s="134"/>
      <c r="J250" s="134"/>
      <c r="K250" s="134"/>
      <c r="L250" s="134"/>
      <c r="M250" s="134"/>
      <c r="N250" s="134"/>
      <c r="O250" s="134"/>
      <c r="P250" s="134"/>
      <c r="Q250" s="134"/>
      <c r="R250" s="134"/>
      <c r="S250" s="130"/>
      <c r="T250" s="131"/>
      <c r="U250" s="131"/>
      <c r="V250" s="131"/>
      <c r="W250" s="131"/>
      <c r="X250" s="131"/>
      <c r="Y250" s="131"/>
      <c r="Z250" s="131"/>
      <c r="AA250" s="131"/>
      <c r="AB250" s="131"/>
      <c r="AC250" s="131"/>
      <c r="AD250" s="131"/>
      <c r="AE250" s="131"/>
      <c r="AF250" s="131"/>
      <c r="AG250" s="131"/>
      <c r="AH250" s="131"/>
      <c r="AI250" s="131"/>
      <c r="AJ250" s="131"/>
      <c r="AK250" s="131"/>
      <c r="AL250" s="131"/>
    </row>
    <row r="251" spans="1:38" hidden="1">
      <c r="A251" s="132"/>
      <c r="B251" s="134"/>
      <c r="C251" s="134"/>
      <c r="D251" s="134"/>
      <c r="E251" s="134"/>
      <c r="F251" s="134"/>
      <c r="G251" s="134"/>
      <c r="H251" s="134"/>
      <c r="I251" s="134"/>
      <c r="J251" s="134"/>
      <c r="K251" s="134"/>
      <c r="L251" s="134"/>
      <c r="M251" s="134"/>
      <c r="N251" s="134"/>
      <c r="O251" s="134"/>
      <c r="P251" s="134"/>
      <c r="Q251" s="134"/>
      <c r="R251" s="134"/>
      <c r="S251" s="130"/>
      <c r="T251" s="131"/>
      <c r="U251" s="131"/>
      <c r="V251" s="131"/>
      <c r="W251" s="131"/>
      <c r="X251" s="131"/>
      <c r="Y251" s="131"/>
      <c r="Z251" s="131"/>
      <c r="AA251" s="131"/>
      <c r="AB251" s="131"/>
      <c r="AC251" s="131"/>
      <c r="AD251" s="131"/>
      <c r="AE251" s="131"/>
      <c r="AF251" s="131"/>
      <c r="AG251" s="131"/>
      <c r="AH251" s="131"/>
      <c r="AI251" s="131"/>
      <c r="AJ251" s="131"/>
      <c r="AK251" s="131"/>
      <c r="AL251" s="131"/>
    </row>
    <row r="252" spans="1:38" hidden="1">
      <c r="A252" s="132"/>
      <c r="B252" s="134"/>
      <c r="C252" s="134"/>
      <c r="D252" s="134"/>
      <c r="E252" s="134"/>
      <c r="F252" s="134"/>
      <c r="G252" s="134"/>
      <c r="H252" s="134"/>
      <c r="I252" s="134"/>
      <c r="J252" s="134"/>
      <c r="K252" s="134"/>
      <c r="L252" s="134"/>
      <c r="M252" s="134"/>
      <c r="N252" s="134"/>
      <c r="O252" s="134"/>
      <c r="P252" s="134"/>
      <c r="Q252" s="134"/>
      <c r="R252" s="134"/>
      <c r="S252" s="130"/>
      <c r="T252" s="131"/>
      <c r="U252" s="131"/>
      <c r="V252" s="131"/>
      <c r="W252" s="131"/>
      <c r="X252" s="131"/>
      <c r="Y252" s="131"/>
      <c r="Z252" s="131"/>
      <c r="AA252" s="131"/>
      <c r="AB252" s="131"/>
      <c r="AC252" s="131"/>
      <c r="AD252" s="131"/>
      <c r="AE252" s="131"/>
      <c r="AF252" s="131"/>
      <c r="AG252" s="131"/>
      <c r="AH252" s="131"/>
      <c r="AI252" s="131"/>
      <c r="AJ252" s="131"/>
      <c r="AK252" s="131"/>
      <c r="AL252" s="131"/>
    </row>
    <row r="253" spans="1:38" hidden="1">
      <c r="A253" s="132"/>
      <c r="B253" s="134"/>
      <c r="C253" s="134"/>
      <c r="D253" s="134"/>
      <c r="E253" s="134"/>
      <c r="F253" s="134"/>
      <c r="G253" s="134"/>
      <c r="H253" s="134"/>
      <c r="I253" s="134"/>
      <c r="J253" s="134"/>
      <c r="K253" s="134"/>
      <c r="L253" s="134"/>
      <c r="M253" s="134"/>
      <c r="N253" s="134"/>
      <c r="O253" s="134"/>
      <c r="P253" s="134"/>
      <c r="Q253" s="134"/>
      <c r="R253" s="134"/>
      <c r="S253" s="130"/>
      <c r="T253" s="131"/>
      <c r="U253" s="131"/>
      <c r="V253" s="131"/>
      <c r="W253" s="131"/>
      <c r="X253" s="131"/>
      <c r="Y253" s="131"/>
      <c r="Z253" s="131"/>
      <c r="AA253" s="131"/>
      <c r="AB253" s="131"/>
      <c r="AC253" s="131"/>
      <c r="AD253" s="131"/>
      <c r="AE253" s="131"/>
      <c r="AF253" s="131"/>
      <c r="AG253" s="131"/>
      <c r="AH253" s="131"/>
      <c r="AI253" s="131"/>
      <c r="AJ253" s="131"/>
      <c r="AK253" s="131"/>
      <c r="AL253" s="131"/>
    </row>
    <row r="254" spans="1:38" hidden="1">
      <c r="A254" s="132"/>
      <c r="B254" s="134"/>
      <c r="C254" s="134"/>
      <c r="D254" s="134"/>
      <c r="E254" s="134"/>
      <c r="F254" s="134"/>
      <c r="G254" s="134"/>
      <c r="H254" s="134"/>
      <c r="I254" s="134"/>
      <c r="J254" s="134"/>
      <c r="K254" s="134"/>
      <c r="L254" s="134"/>
      <c r="M254" s="134"/>
      <c r="N254" s="134"/>
      <c r="O254" s="134"/>
      <c r="P254" s="134"/>
      <c r="Q254" s="134"/>
      <c r="R254" s="134"/>
      <c r="S254" s="130"/>
      <c r="T254" s="131"/>
      <c r="U254" s="131"/>
      <c r="V254" s="131"/>
      <c r="W254" s="131"/>
      <c r="X254" s="131"/>
      <c r="Y254" s="131"/>
      <c r="Z254" s="131"/>
      <c r="AA254" s="131"/>
      <c r="AB254" s="131"/>
      <c r="AC254" s="131"/>
      <c r="AD254" s="131"/>
      <c r="AE254" s="131"/>
      <c r="AF254" s="131"/>
      <c r="AG254" s="131"/>
      <c r="AH254" s="131"/>
      <c r="AI254" s="131"/>
      <c r="AJ254" s="131"/>
      <c r="AK254" s="131"/>
      <c r="AL254" s="131"/>
    </row>
    <row r="255" spans="1:38" hidden="1">
      <c r="A255" s="132"/>
      <c r="B255" s="134"/>
      <c r="C255" s="134"/>
      <c r="D255" s="134"/>
      <c r="E255" s="134"/>
      <c r="F255" s="134"/>
      <c r="G255" s="134"/>
      <c r="H255" s="134"/>
      <c r="I255" s="134"/>
      <c r="J255" s="134"/>
      <c r="K255" s="134"/>
      <c r="L255" s="134"/>
      <c r="M255" s="134"/>
      <c r="N255" s="134"/>
      <c r="O255" s="134"/>
      <c r="P255" s="134"/>
      <c r="Q255" s="134"/>
      <c r="R255" s="134"/>
      <c r="S255" s="130"/>
      <c r="T255" s="131"/>
      <c r="U255" s="131"/>
      <c r="V255" s="131"/>
      <c r="W255" s="131"/>
      <c r="X255" s="131"/>
      <c r="Y255" s="131"/>
      <c r="Z255" s="131"/>
      <c r="AA255" s="131"/>
      <c r="AB255" s="131"/>
      <c r="AC255" s="131"/>
      <c r="AD255" s="131"/>
      <c r="AE255" s="131"/>
      <c r="AF255" s="131"/>
      <c r="AG255" s="131"/>
      <c r="AH255" s="131"/>
      <c r="AI255" s="131"/>
      <c r="AJ255" s="131"/>
      <c r="AK255" s="131"/>
      <c r="AL255" s="131"/>
    </row>
    <row r="256" spans="1:38" hidden="1">
      <c r="A256" s="132"/>
      <c r="B256" s="134"/>
      <c r="C256" s="134"/>
      <c r="D256" s="134"/>
      <c r="E256" s="134"/>
      <c r="F256" s="134"/>
      <c r="G256" s="134"/>
      <c r="H256" s="134"/>
      <c r="I256" s="134"/>
      <c r="J256" s="134"/>
      <c r="K256" s="134"/>
      <c r="L256" s="134"/>
      <c r="M256" s="134"/>
      <c r="N256" s="134"/>
      <c r="O256" s="134"/>
      <c r="P256" s="134"/>
      <c r="Q256" s="134"/>
      <c r="R256" s="134"/>
      <c r="S256" s="130"/>
      <c r="T256" s="131"/>
      <c r="U256" s="131"/>
      <c r="V256" s="131"/>
      <c r="W256" s="131"/>
      <c r="X256" s="131"/>
      <c r="Y256" s="131"/>
      <c r="Z256" s="131"/>
      <c r="AA256" s="131"/>
      <c r="AB256" s="131"/>
      <c r="AC256" s="131"/>
      <c r="AD256" s="131"/>
      <c r="AE256" s="131"/>
      <c r="AF256" s="131"/>
      <c r="AG256" s="131"/>
      <c r="AH256" s="131"/>
      <c r="AI256" s="131"/>
      <c r="AJ256" s="131"/>
      <c r="AK256" s="131"/>
      <c r="AL256" s="131"/>
    </row>
    <row r="257" spans="1:38" hidden="1">
      <c r="A257" s="132"/>
      <c r="B257" s="134"/>
      <c r="C257" s="134"/>
      <c r="D257" s="134"/>
      <c r="E257" s="134"/>
      <c r="F257" s="134"/>
      <c r="G257" s="134"/>
      <c r="H257" s="134"/>
      <c r="I257" s="134"/>
      <c r="J257" s="134"/>
      <c r="K257" s="134"/>
      <c r="L257" s="134"/>
      <c r="M257" s="134"/>
      <c r="N257" s="134"/>
      <c r="O257" s="134"/>
      <c r="P257" s="134"/>
      <c r="Q257" s="134"/>
      <c r="R257" s="134"/>
      <c r="S257" s="130"/>
      <c r="T257" s="131"/>
      <c r="U257" s="131"/>
      <c r="V257" s="131"/>
      <c r="W257" s="131"/>
      <c r="X257" s="131"/>
      <c r="Y257" s="131"/>
      <c r="Z257" s="131"/>
      <c r="AA257" s="131"/>
      <c r="AB257" s="131"/>
      <c r="AC257" s="131"/>
      <c r="AD257" s="131"/>
      <c r="AE257" s="131"/>
      <c r="AF257" s="131"/>
      <c r="AG257" s="131"/>
      <c r="AH257" s="131"/>
      <c r="AI257" s="131"/>
      <c r="AJ257" s="131"/>
      <c r="AK257" s="131"/>
      <c r="AL257" s="131"/>
    </row>
    <row r="258" spans="1:38" hidden="1">
      <c r="A258" s="132"/>
      <c r="B258" s="134"/>
      <c r="C258" s="134"/>
      <c r="D258" s="134"/>
      <c r="E258" s="134"/>
      <c r="F258" s="134"/>
      <c r="G258" s="134"/>
      <c r="H258" s="134"/>
      <c r="I258" s="134"/>
      <c r="J258" s="134"/>
      <c r="K258" s="134"/>
      <c r="L258" s="134"/>
      <c r="M258" s="134"/>
      <c r="N258" s="134"/>
      <c r="O258" s="134"/>
      <c r="P258" s="134"/>
      <c r="Q258" s="134"/>
      <c r="R258" s="134"/>
      <c r="S258" s="130"/>
      <c r="T258" s="131"/>
      <c r="U258" s="131"/>
      <c r="V258" s="131"/>
      <c r="W258" s="131"/>
      <c r="X258" s="131"/>
      <c r="Y258" s="131"/>
      <c r="Z258" s="131"/>
      <c r="AA258" s="131"/>
      <c r="AB258" s="131"/>
      <c r="AC258" s="131"/>
      <c r="AD258" s="131"/>
      <c r="AE258" s="131"/>
      <c r="AF258" s="131"/>
      <c r="AG258" s="131"/>
      <c r="AH258" s="131"/>
      <c r="AI258" s="131"/>
      <c r="AJ258" s="131"/>
      <c r="AK258" s="131"/>
      <c r="AL258" s="131"/>
    </row>
    <row r="259" spans="1:38" hidden="1">
      <c r="A259" s="132"/>
      <c r="B259" s="134"/>
      <c r="C259" s="134"/>
      <c r="D259" s="134"/>
      <c r="E259" s="134"/>
      <c r="F259" s="134"/>
      <c r="G259" s="134"/>
      <c r="H259" s="134"/>
      <c r="I259" s="134"/>
      <c r="J259" s="134"/>
      <c r="K259" s="134"/>
      <c r="L259" s="134"/>
      <c r="M259" s="134"/>
      <c r="N259" s="134"/>
      <c r="O259" s="134"/>
      <c r="P259" s="134"/>
      <c r="Q259" s="134"/>
      <c r="R259" s="134"/>
      <c r="S259" s="130"/>
      <c r="T259" s="131"/>
      <c r="U259" s="131"/>
      <c r="V259" s="131"/>
      <c r="W259" s="131"/>
      <c r="X259" s="131"/>
      <c r="Y259" s="131"/>
      <c r="Z259" s="131"/>
      <c r="AA259" s="131"/>
      <c r="AB259" s="131"/>
      <c r="AC259" s="131"/>
      <c r="AD259" s="131"/>
      <c r="AE259" s="131"/>
      <c r="AF259" s="131"/>
      <c r="AG259" s="131"/>
      <c r="AH259" s="131"/>
      <c r="AI259" s="131"/>
      <c r="AJ259" s="131"/>
      <c r="AK259" s="131"/>
      <c r="AL259" s="131"/>
    </row>
    <row r="260" spans="1:38" hidden="1">
      <c r="A260" s="132"/>
      <c r="B260" s="134"/>
      <c r="C260" s="134"/>
      <c r="D260" s="134"/>
      <c r="E260" s="134"/>
      <c r="F260" s="134"/>
      <c r="G260" s="134"/>
      <c r="H260" s="134"/>
      <c r="I260" s="134"/>
      <c r="J260" s="134"/>
      <c r="K260" s="134"/>
      <c r="L260" s="134"/>
      <c r="M260" s="134"/>
      <c r="N260" s="134"/>
      <c r="O260" s="134"/>
      <c r="P260" s="134"/>
      <c r="Q260" s="134"/>
      <c r="R260" s="134"/>
      <c r="S260" s="130"/>
      <c r="T260" s="131"/>
      <c r="U260" s="131"/>
      <c r="V260" s="131"/>
      <c r="W260" s="131"/>
      <c r="X260" s="131"/>
      <c r="Y260" s="131"/>
      <c r="Z260" s="131"/>
      <c r="AA260" s="131"/>
      <c r="AB260" s="131"/>
      <c r="AC260" s="131"/>
      <c r="AD260" s="131"/>
      <c r="AE260" s="131"/>
      <c r="AF260" s="131"/>
      <c r="AG260" s="131"/>
      <c r="AH260" s="131"/>
      <c r="AI260" s="131"/>
      <c r="AJ260" s="131"/>
      <c r="AK260" s="131"/>
      <c r="AL260" s="131"/>
    </row>
    <row r="261" spans="1:38" hidden="1">
      <c r="A261" s="132"/>
      <c r="B261" s="134"/>
      <c r="C261" s="134"/>
      <c r="D261" s="134"/>
      <c r="E261" s="134"/>
      <c r="F261" s="134"/>
      <c r="G261" s="134"/>
      <c r="H261" s="134"/>
      <c r="I261" s="134"/>
      <c r="J261" s="134"/>
      <c r="K261" s="134"/>
      <c r="L261" s="134"/>
      <c r="M261" s="134"/>
      <c r="N261" s="134"/>
      <c r="O261" s="134"/>
      <c r="P261" s="134"/>
      <c r="Q261" s="134"/>
      <c r="R261" s="134"/>
      <c r="S261" s="130"/>
      <c r="T261" s="131"/>
      <c r="U261" s="131"/>
      <c r="V261" s="131"/>
      <c r="W261" s="131"/>
      <c r="X261" s="131"/>
      <c r="Y261" s="131"/>
      <c r="Z261" s="131"/>
      <c r="AA261" s="131"/>
      <c r="AB261" s="131"/>
      <c r="AC261" s="131"/>
      <c r="AD261" s="131"/>
      <c r="AE261" s="131"/>
      <c r="AF261" s="131"/>
      <c r="AG261" s="131"/>
      <c r="AH261" s="131"/>
      <c r="AI261" s="131"/>
      <c r="AJ261" s="131"/>
      <c r="AK261" s="131"/>
      <c r="AL261" s="131"/>
    </row>
    <row r="262" spans="1:38" hidden="1">
      <c r="A262" s="132"/>
      <c r="B262" s="134"/>
      <c r="C262" s="134"/>
      <c r="D262" s="134"/>
      <c r="E262" s="134"/>
      <c r="F262" s="134"/>
      <c r="G262" s="134"/>
      <c r="H262" s="134"/>
      <c r="I262" s="134"/>
      <c r="J262" s="134"/>
      <c r="K262" s="134"/>
      <c r="L262" s="134"/>
      <c r="M262" s="134"/>
      <c r="N262" s="134"/>
      <c r="O262" s="134"/>
      <c r="P262" s="134"/>
      <c r="Q262" s="134"/>
      <c r="R262" s="134"/>
      <c r="S262" s="130"/>
      <c r="T262" s="131"/>
      <c r="U262" s="131"/>
      <c r="V262" s="131"/>
      <c r="W262" s="131"/>
      <c r="X262" s="131"/>
      <c r="Y262" s="131"/>
      <c r="Z262" s="131"/>
      <c r="AA262" s="131"/>
      <c r="AB262" s="131"/>
      <c r="AC262" s="131"/>
      <c r="AD262" s="131"/>
      <c r="AE262" s="131"/>
      <c r="AF262" s="131"/>
      <c r="AG262" s="131"/>
      <c r="AH262" s="131"/>
      <c r="AI262" s="131"/>
      <c r="AJ262" s="131"/>
      <c r="AK262" s="131"/>
      <c r="AL262" s="131"/>
    </row>
    <row r="263" spans="1:38" hidden="1">
      <c r="A263" s="132"/>
      <c r="B263" s="134"/>
      <c r="C263" s="134"/>
      <c r="D263" s="134"/>
      <c r="E263" s="134"/>
      <c r="F263" s="134"/>
      <c r="G263" s="134"/>
      <c r="H263" s="134"/>
      <c r="I263" s="134"/>
      <c r="J263" s="134"/>
      <c r="K263" s="134"/>
      <c r="L263" s="134"/>
      <c r="M263" s="134"/>
      <c r="N263" s="134"/>
      <c r="O263" s="134"/>
      <c r="P263" s="134"/>
      <c r="Q263" s="134"/>
      <c r="R263" s="134"/>
      <c r="S263" s="130"/>
      <c r="T263" s="131"/>
      <c r="U263" s="131"/>
      <c r="V263" s="131"/>
      <c r="W263" s="131"/>
      <c r="X263" s="131"/>
      <c r="Y263" s="131"/>
      <c r="Z263" s="131"/>
      <c r="AA263" s="131"/>
      <c r="AB263" s="131"/>
      <c r="AC263" s="131"/>
      <c r="AD263" s="131"/>
      <c r="AE263" s="131"/>
      <c r="AF263" s="131"/>
      <c r="AG263" s="131"/>
      <c r="AH263" s="131"/>
      <c r="AI263" s="131"/>
      <c r="AJ263" s="131"/>
      <c r="AK263" s="131"/>
      <c r="AL263" s="131"/>
    </row>
    <row r="264" spans="1:38" hidden="1">
      <c r="A264" s="132"/>
      <c r="B264" s="134"/>
      <c r="C264" s="134"/>
      <c r="D264" s="134"/>
      <c r="E264" s="134"/>
      <c r="F264" s="134"/>
      <c r="G264" s="134"/>
      <c r="H264" s="134"/>
      <c r="I264" s="134"/>
      <c r="J264" s="134"/>
      <c r="K264" s="134"/>
      <c r="L264" s="134"/>
      <c r="M264" s="134"/>
      <c r="N264" s="134"/>
      <c r="O264" s="134"/>
      <c r="P264" s="134"/>
      <c r="Q264" s="134"/>
      <c r="R264" s="134"/>
      <c r="S264" s="130"/>
      <c r="T264" s="131"/>
      <c r="U264" s="131"/>
      <c r="V264" s="131"/>
      <c r="W264" s="131"/>
      <c r="X264" s="131"/>
      <c r="Y264" s="131"/>
      <c r="Z264" s="131"/>
      <c r="AA264" s="131"/>
      <c r="AB264" s="131"/>
      <c r="AC264" s="131"/>
      <c r="AD264" s="131"/>
      <c r="AE264" s="131"/>
      <c r="AF264" s="131"/>
      <c r="AG264" s="131"/>
      <c r="AH264" s="131"/>
      <c r="AI264" s="131"/>
      <c r="AJ264" s="131"/>
      <c r="AK264" s="131"/>
      <c r="AL264" s="131"/>
    </row>
    <row r="265" spans="1:38" hidden="1">
      <c r="A265" s="132"/>
      <c r="B265" s="134"/>
      <c r="C265" s="134"/>
      <c r="D265" s="134"/>
      <c r="E265" s="134"/>
      <c r="F265" s="134"/>
      <c r="G265" s="134"/>
      <c r="H265" s="134"/>
      <c r="I265" s="134"/>
      <c r="J265" s="134"/>
      <c r="K265" s="134"/>
      <c r="L265" s="134"/>
      <c r="M265" s="134"/>
      <c r="N265" s="134"/>
      <c r="O265" s="134"/>
      <c r="P265" s="134"/>
      <c r="Q265" s="134"/>
      <c r="R265" s="134"/>
      <c r="S265" s="130"/>
      <c r="T265" s="131"/>
      <c r="U265" s="131"/>
      <c r="V265" s="131"/>
      <c r="W265" s="131"/>
      <c r="X265" s="131"/>
      <c r="Y265" s="131"/>
      <c r="Z265" s="131"/>
      <c r="AA265" s="131"/>
      <c r="AB265" s="131"/>
      <c r="AC265" s="131"/>
      <c r="AD265" s="131"/>
      <c r="AE265" s="131"/>
      <c r="AF265" s="131"/>
      <c r="AG265" s="131"/>
      <c r="AH265" s="131"/>
      <c r="AI265" s="131"/>
      <c r="AJ265" s="131"/>
      <c r="AK265" s="131"/>
      <c r="AL265" s="131"/>
    </row>
    <row r="266" spans="1:38" hidden="1">
      <c r="A266" s="132"/>
      <c r="B266" s="134"/>
      <c r="C266" s="134"/>
      <c r="D266" s="134"/>
      <c r="E266" s="134"/>
      <c r="F266" s="134"/>
      <c r="G266" s="134"/>
      <c r="H266" s="134"/>
      <c r="I266" s="134"/>
      <c r="J266" s="134"/>
      <c r="K266" s="134"/>
      <c r="L266" s="134"/>
      <c r="M266" s="134"/>
      <c r="N266" s="134"/>
      <c r="O266" s="134"/>
      <c r="P266" s="134"/>
      <c r="Q266" s="134"/>
      <c r="R266" s="134"/>
      <c r="S266" s="130"/>
      <c r="T266" s="131"/>
      <c r="U266" s="131"/>
      <c r="V266" s="131"/>
      <c r="W266" s="131"/>
      <c r="X266" s="131"/>
      <c r="Y266" s="131"/>
      <c r="Z266" s="131"/>
      <c r="AA266" s="131"/>
      <c r="AB266" s="131"/>
      <c r="AC266" s="131"/>
      <c r="AD266" s="131"/>
      <c r="AE266" s="131"/>
      <c r="AF266" s="131"/>
      <c r="AG266" s="131"/>
      <c r="AH266" s="131"/>
      <c r="AI266" s="131"/>
      <c r="AJ266" s="131"/>
      <c r="AK266" s="131"/>
      <c r="AL266" s="131"/>
    </row>
    <row r="267" spans="1:38" hidden="1">
      <c r="A267" s="132"/>
      <c r="B267" s="134"/>
      <c r="C267" s="134"/>
      <c r="D267" s="134"/>
      <c r="E267" s="134"/>
      <c r="F267" s="134"/>
      <c r="G267" s="134"/>
      <c r="H267" s="134"/>
      <c r="I267" s="134"/>
      <c r="J267" s="134"/>
      <c r="K267" s="134"/>
      <c r="L267" s="134"/>
      <c r="M267" s="134"/>
      <c r="N267" s="134"/>
      <c r="O267" s="134"/>
      <c r="P267" s="134"/>
      <c r="Q267" s="134"/>
      <c r="R267" s="134"/>
      <c r="S267" s="130"/>
      <c r="T267" s="131"/>
      <c r="U267" s="131"/>
      <c r="V267" s="131"/>
      <c r="W267" s="131"/>
      <c r="X267" s="131"/>
      <c r="Y267" s="131"/>
      <c r="Z267" s="131"/>
      <c r="AA267" s="131"/>
      <c r="AB267" s="131"/>
      <c r="AC267" s="131"/>
      <c r="AD267" s="131"/>
      <c r="AE267" s="131"/>
      <c r="AF267" s="131"/>
      <c r="AG267" s="131"/>
      <c r="AH267" s="131"/>
      <c r="AI267" s="131"/>
      <c r="AJ267" s="131"/>
      <c r="AK267" s="131"/>
      <c r="AL267" s="131"/>
    </row>
    <row r="268" spans="1:38" hidden="1">
      <c r="A268" s="132"/>
      <c r="B268" s="134"/>
      <c r="C268" s="134"/>
      <c r="D268" s="134"/>
      <c r="E268" s="134"/>
      <c r="F268" s="134"/>
      <c r="G268" s="134"/>
      <c r="H268" s="134"/>
      <c r="I268" s="134"/>
      <c r="J268" s="134"/>
      <c r="K268" s="134"/>
      <c r="L268" s="134"/>
      <c r="M268" s="134"/>
      <c r="N268" s="134"/>
      <c r="O268" s="134"/>
      <c r="P268" s="134"/>
      <c r="Q268" s="134"/>
      <c r="R268" s="134"/>
      <c r="S268" s="130"/>
      <c r="T268" s="131"/>
      <c r="U268" s="131"/>
      <c r="V268" s="131"/>
      <c r="W268" s="131"/>
      <c r="X268" s="131"/>
      <c r="Y268" s="131"/>
      <c r="Z268" s="131"/>
      <c r="AA268" s="131"/>
      <c r="AB268" s="131"/>
      <c r="AC268" s="131"/>
      <c r="AD268" s="131"/>
      <c r="AE268" s="131"/>
      <c r="AF268" s="131"/>
      <c r="AG268" s="131"/>
      <c r="AH268" s="131"/>
      <c r="AI268" s="131"/>
      <c r="AJ268" s="131"/>
      <c r="AK268" s="131"/>
      <c r="AL268" s="131"/>
    </row>
    <row r="269" spans="1:38" hidden="1">
      <c r="A269" s="132"/>
      <c r="B269" s="134"/>
      <c r="C269" s="134"/>
      <c r="D269" s="134"/>
      <c r="E269" s="134"/>
      <c r="F269" s="134"/>
      <c r="G269" s="134"/>
      <c r="H269" s="134"/>
      <c r="I269" s="134"/>
      <c r="J269" s="134"/>
      <c r="K269" s="134"/>
      <c r="L269" s="134"/>
      <c r="M269" s="134"/>
      <c r="N269" s="134"/>
      <c r="O269" s="134"/>
      <c r="P269" s="134"/>
      <c r="Q269" s="134"/>
      <c r="R269" s="134"/>
      <c r="S269" s="130"/>
      <c r="T269" s="131"/>
      <c r="U269" s="131"/>
      <c r="V269" s="131"/>
      <c r="W269" s="131"/>
      <c r="X269" s="131"/>
      <c r="Y269" s="131"/>
      <c r="Z269" s="131"/>
      <c r="AA269" s="131"/>
      <c r="AB269" s="131"/>
      <c r="AC269" s="131"/>
      <c r="AD269" s="131"/>
      <c r="AE269" s="131"/>
      <c r="AF269" s="131"/>
      <c r="AG269" s="131"/>
      <c r="AH269" s="131"/>
      <c r="AI269" s="131"/>
      <c r="AJ269" s="131"/>
      <c r="AK269" s="131"/>
      <c r="AL269" s="131"/>
    </row>
    <row r="270" spans="1:38" hidden="1">
      <c r="A270" s="132"/>
      <c r="B270" s="134"/>
      <c r="C270" s="134"/>
      <c r="D270" s="134"/>
      <c r="E270" s="134"/>
      <c r="F270" s="134"/>
      <c r="G270" s="134"/>
      <c r="H270" s="134"/>
      <c r="I270" s="134"/>
      <c r="J270" s="134"/>
      <c r="K270" s="134"/>
      <c r="L270" s="134"/>
      <c r="M270" s="134"/>
      <c r="N270" s="134"/>
      <c r="O270" s="134"/>
      <c r="P270" s="134"/>
      <c r="Q270" s="134"/>
      <c r="R270" s="134"/>
      <c r="S270" s="130"/>
      <c r="T270" s="131"/>
      <c r="U270" s="131"/>
      <c r="V270" s="131"/>
      <c r="W270" s="131"/>
      <c r="X270" s="131"/>
      <c r="Y270" s="131"/>
      <c r="Z270" s="131"/>
      <c r="AA270" s="131"/>
      <c r="AB270" s="131"/>
      <c r="AC270" s="131"/>
      <c r="AD270" s="131"/>
      <c r="AE270" s="131"/>
      <c r="AF270" s="131"/>
      <c r="AG270" s="131"/>
      <c r="AH270" s="131"/>
      <c r="AI270" s="131"/>
      <c r="AJ270" s="131"/>
      <c r="AK270" s="131"/>
      <c r="AL270" s="131"/>
    </row>
    <row r="271" spans="1:38" hidden="1">
      <c r="A271" s="132"/>
      <c r="B271" s="134"/>
      <c r="C271" s="134"/>
      <c r="D271" s="134"/>
      <c r="E271" s="134"/>
      <c r="F271" s="134"/>
      <c r="G271" s="134"/>
      <c r="H271" s="134"/>
      <c r="I271" s="134"/>
      <c r="J271" s="134"/>
      <c r="K271" s="134"/>
      <c r="L271" s="134"/>
      <c r="M271" s="134"/>
      <c r="N271" s="134"/>
      <c r="O271" s="134"/>
      <c r="P271" s="134"/>
      <c r="Q271" s="134"/>
      <c r="R271" s="134"/>
      <c r="S271" s="130"/>
      <c r="T271" s="131"/>
      <c r="U271" s="131"/>
      <c r="V271" s="131"/>
      <c r="W271" s="131"/>
      <c r="X271" s="131"/>
      <c r="Y271" s="131"/>
      <c r="Z271" s="131"/>
      <c r="AA271" s="131"/>
      <c r="AB271" s="131"/>
      <c r="AC271" s="131"/>
      <c r="AD271" s="131"/>
      <c r="AE271" s="131"/>
      <c r="AF271" s="131"/>
      <c r="AG271" s="131"/>
      <c r="AH271" s="131"/>
      <c r="AI271" s="131"/>
      <c r="AJ271" s="131"/>
      <c r="AK271" s="131"/>
      <c r="AL271" s="131"/>
    </row>
    <row r="272" spans="1:38" hidden="1">
      <c r="A272" s="132"/>
      <c r="B272" s="134"/>
      <c r="C272" s="134"/>
      <c r="D272" s="134"/>
      <c r="E272" s="134"/>
      <c r="F272" s="134"/>
      <c r="G272" s="134"/>
      <c r="H272" s="134"/>
      <c r="I272" s="134"/>
      <c r="J272" s="134"/>
      <c r="K272" s="134"/>
      <c r="L272" s="134"/>
      <c r="M272" s="134"/>
      <c r="N272" s="134"/>
      <c r="O272" s="134"/>
      <c r="P272" s="134"/>
      <c r="Q272" s="134"/>
      <c r="R272" s="134"/>
      <c r="S272" s="130"/>
      <c r="T272" s="131"/>
      <c r="U272" s="131"/>
      <c r="V272" s="131"/>
      <c r="W272" s="131"/>
      <c r="X272" s="131"/>
      <c r="Y272" s="131"/>
      <c r="Z272" s="131"/>
      <c r="AA272" s="131"/>
      <c r="AB272" s="131"/>
      <c r="AC272" s="131"/>
      <c r="AD272" s="131"/>
      <c r="AE272" s="131"/>
      <c r="AF272" s="131"/>
      <c r="AG272" s="131"/>
      <c r="AH272" s="131"/>
      <c r="AI272" s="131"/>
      <c r="AJ272" s="131"/>
      <c r="AK272" s="131"/>
      <c r="AL272" s="131"/>
    </row>
    <row r="273" spans="1:38" hidden="1">
      <c r="A273" s="132"/>
      <c r="B273" s="134"/>
      <c r="C273" s="134"/>
      <c r="D273" s="134"/>
      <c r="E273" s="134"/>
      <c r="F273" s="134"/>
      <c r="G273" s="134"/>
      <c r="H273" s="134"/>
      <c r="I273" s="134"/>
      <c r="J273" s="134"/>
      <c r="K273" s="134"/>
      <c r="L273" s="134"/>
      <c r="M273" s="134"/>
      <c r="N273" s="134"/>
      <c r="O273" s="134"/>
      <c r="P273" s="134"/>
      <c r="Q273" s="134"/>
      <c r="R273" s="134"/>
      <c r="S273" s="130"/>
      <c r="T273" s="131"/>
      <c r="U273" s="131"/>
      <c r="V273" s="131"/>
      <c r="W273" s="131"/>
      <c r="X273" s="131"/>
      <c r="Y273" s="131"/>
      <c r="Z273" s="131"/>
      <c r="AA273" s="131"/>
      <c r="AB273" s="131"/>
      <c r="AC273" s="131"/>
      <c r="AD273" s="131"/>
      <c r="AE273" s="131"/>
      <c r="AF273" s="131"/>
      <c r="AG273" s="131"/>
      <c r="AH273" s="131"/>
      <c r="AI273" s="131"/>
      <c r="AJ273" s="131"/>
      <c r="AK273" s="131"/>
      <c r="AL273" s="131"/>
    </row>
    <row r="274" spans="1:38" hidden="1">
      <c r="A274" s="132"/>
      <c r="B274" s="134"/>
      <c r="C274" s="134"/>
      <c r="D274" s="134"/>
      <c r="E274" s="134"/>
      <c r="F274" s="134"/>
      <c r="G274" s="134"/>
      <c r="H274" s="134"/>
      <c r="I274" s="134"/>
      <c r="J274" s="134"/>
      <c r="K274" s="134"/>
      <c r="L274" s="134"/>
      <c r="M274" s="134"/>
      <c r="N274" s="134"/>
      <c r="O274" s="134"/>
      <c r="P274" s="134"/>
      <c r="Q274" s="134"/>
      <c r="R274" s="134"/>
      <c r="S274" s="130"/>
      <c r="T274" s="131"/>
      <c r="U274" s="131"/>
      <c r="V274" s="131"/>
      <c r="W274" s="131"/>
      <c r="X274" s="131"/>
      <c r="Y274" s="131"/>
      <c r="Z274" s="131"/>
      <c r="AA274" s="131"/>
      <c r="AB274" s="131"/>
      <c r="AC274" s="131"/>
      <c r="AD274" s="131"/>
      <c r="AE274" s="131"/>
      <c r="AF274" s="131"/>
      <c r="AG274" s="131"/>
      <c r="AH274" s="131"/>
      <c r="AI274" s="131"/>
      <c r="AJ274" s="131"/>
      <c r="AK274" s="131"/>
      <c r="AL274" s="131"/>
    </row>
  </sheetData>
  <sheetProtection formatCells="0" formatColumns="0" formatRows="0"/>
  <mergeCells count="6">
    <mergeCell ref="B5:D5"/>
    <mergeCell ref="O2:R3"/>
    <mergeCell ref="O4:O5"/>
    <mergeCell ref="P4:P5"/>
    <mergeCell ref="Q4:Q5"/>
    <mergeCell ref="R4:R5"/>
  </mergeCells>
  <pageMargins left="0.70866141732283472" right="0.70866141732283472" top="0.74803149606299213" bottom="0.74803149606299213" header="0.31496062992125984" footer="0.31496062992125984"/>
  <pageSetup paperSize="9" scale="3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Start Here!</vt:lpstr>
      <vt:lpstr>Baseline Paddock Data</vt:lpstr>
      <vt:lpstr>Enter Head to Work Out AE</vt:lpstr>
      <vt:lpstr>Kilograms DM per hectare method</vt:lpstr>
      <vt:lpstr>Stock days per hectare method</vt:lpstr>
      <vt:lpstr>Annual Performance Report</vt:lpstr>
      <vt:lpstr>Paddock Data Tally Sheet</vt:lpstr>
      <vt:lpstr>'Annual Performance Report'!Print_Area</vt:lpstr>
      <vt:lpstr>'Paddock Data Tally Sheet'!Print_Area</vt:lpstr>
      <vt:lpstr>'Start Here!'!Print_Area</vt:lpstr>
      <vt:lpstr>'Paddock Data Tally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dlwal</dc:creator>
  <cp:lastModifiedBy>Dionne Walsh</cp:lastModifiedBy>
  <cp:lastPrinted>2022-12-22T20:29:42Z</cp:lastPrinted>
  <dcterms:created xsi:type="dcterms:W3CDTF">2021-05-24T08:42:47Z</dcterms:created>
  <dcterms:modified xsi:type="dcterms:W3CDTF">2022-12-22T21:33:12Z</dcterms:modified>
</cp:coreProperties>
</file>